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" yWindow="-120" windowWidth="14115" windowHeight="7965" activeTab="1"/>
  </bookViews>
  <sheets>
    <sheet name="入団申込書" sheetId="2" r:id="rId1"/>
    <sheet name="隊長から団への登録申請書（2014年11月改訂版）" sheetId="4" r:id="rId2"/>
  </sheets>
  <definedNames>
    <definedName name="_xlnm.Print_Area" localSheetId="1">'隊長から団への登録申請書（2014年11月改訂版）'!$A$1:$J$112</definedName>
    <definedName name="_xlnm.Print_Area" localSheetId="0">入団申込書!$A$1:$O$38</definedName>
  </definedNames>
  <calcPr calcId="145621"/>
</workbook>
</file>

<file path=xl/calcChain.xml><?xml version="1.0" encoding="utf-8"?>
<calcChain xmlns="http://schemas.openxmlformats.org/spreadsheetml/2006/main">
  <c r="I37" i="4"/>
  <c r="I92"/>
  <c r="I34"/>
  <c r="I89"/>
  <c r="I33"/>
  <c r="I88"/>
  <c r="I32"/>
  <c r="I87"/>
  <c r="B67"/>
  <c r="K37"/>
  <c r="K47"/>
  <c r="I40"/>
  <c r="I95"/>
  <c r="I42"/>
  <c r="I43"/>
  <c r="I57"/>
  <c r="I44"/>
  <c r="I99"/>
  <c r="I58"/>
  <c r="I45"/>
  <c r="I59"/>
  <c r="K49"/>
  <c r="I56"/>
  <c r="G95"/>
  <c r="D96"/>
  <c r="G97"/>
  <c r="I97"/>
  <c r="G98"/>
  <c r="G99"/>
  <c r="G100"/>
  <c r="I100"/>
  <c r="I98"/>
  <c r="H49"/>
  <c r="D71"/>
  <c r="H104"/>
</calcChain>
</file>

<file path=xl/sharedStrings.xml><?xml version="1.0" encoding="utf-8"?>
<sst xmlns="http://schemas.openxmlformats.org/spreadsheetml/2006/main" count="200" uniqueCount="134">
  <si>
    <t>④</t>
    <phoneticPr fontId="5"/>
  </si>
  <si>
    <t>　私はボーイスカウト運動に賛同するとともに、貴団の活動方針および</t>
    <rPh sb="1" eb="2">
      <t>ワタシ</t>
    </rPh>
    <rPh sb="10" eb="12">
      <t>ウンドウ</t>
    </rPh>
    <rPh sb="13" eb="15">
      <t>サンドウ</t>
    </rPh>
    <rPh sb="22" eb="23">
      <t>キ</t>
    </rPh>
    <rPh sb="23" eb="24">
      <t>ダン</t>
    </rPh>
    <rPh sb="25" eb="27">
      <t>カツドウ</t>
    </rPh>
    <rPh sb="27" eb="29">
      <t>ホウシン</t>
    </rPh>
    <phoneticPr fontId="5"/>
  </si>
  <si>
    <t>　所属隊の諸活動に協力することを前提に、下記の者の入団を申し込み</t>
    <rPh sb="1" eb="3">
      <t>ショゾク</t>
    </rPh>
    <rPh sb="3" eb="4">
      <t>タイ</t>
    </rPh>
    <rPh sb="5" eb="6">
      <t>ショ</t>
    </rPh>
    <rPh sb="6" eb="8">
      <t>カツドウ</t>
    </rPh>
    <rPh sb="9" eb="11">
      <t>キョウリョク</t>
    </rPh>
    <rPh sb="16" eb="18">
      <t>ゼンテイ</t>
    </rPh>
    <rPh sb="20" eb="22">
      <t>カキ</t>
    </rPh>
    <rPh sb="23" eb="24">
      <t>モノ</t>
    </rPh>
    <rPh sb="25" eb="27">
      <t>ニュウダン</t>
    </rPh>
    <rPh sb="28" eb="29">
      <t>モウ</t>
    </rPh>
    <rPh sb="30" eb="31">
      <t>コ</t>
    </rPh>
    <phoneticPr fontId="5"/>
  </si>
  <si>
    <t>　フリガナ</t>
    <phoneticPr fontId="5"/>
  </si>
  <si>
    <t>入団希望者</t>
    <rPh sb="0" eb="2">
      <t>ニュウダン</t>
    </rPh>
    <rPh sb="2" eb="5">
      <t>キボウシャ</t>
    </rPh>
    <phoneticPr fontId="5"/>
  </si>
  <si>
    <t>名</t>
    <rPh sb="0" eb="1">
      <t>ナ</t>
    </rPh>
    <phoneticPr fontId="5"/>
  </si>
  <si>
    <t>姓</t>
    <rPh sb="0" eb="1">
      <t>セイ</t>
    </rPh>
    <phoneticPr fontId="5"/>
  </si>
  <si>
    <t>生年月日（西暦）</t>
    <rPh sb="0" eb="2">
      <t>セイネン</t>
    </rPh>
    <rPh sb="2" eb="4">
      <t>ガッピ</t>
    </rPh>
    <rPh sb="5" eb="7">
      <t>セイレキ</t>
    </rPh>
    <phoneticPr fontId="5"/>
  </si>
  <si>
    <t>　ます。</t>
    <phoneticPr fontId="5"/>
  </si>
  <si>
    <t>＜自宅までの地図＞</t>
    <rPh sb="1" eb="3">
      <t>ジタク</t>
    </rPh>
    <rPh sb="6" eb="8">
      <t>チズ</t>
    </rPh>
    <phoneticPr fontId="5"/>
  </si>
  <si>
    <t>性別</t>
    <rPh sb="0" eb="2">
      <t>セイベツ</t>
    </rPh>
    <phoneticPr fontId="5"/>
  </si>
  <si>
    <t>郵便番号　</t>
    <rPh sb="0" eb="4">
      <t>ユウビンバンゴウ</t>
    </rPh>
    <phoneticPr fontId="5"/>
  </si>
  <si>
    <t>住所　</t>
    <rPh sb="0" eb="2">
      <t>ジュウショ</t>
    </rPh>
    <phoneticPr fontId="5"/>
  </si>
  <si>
    <t>電話番号　</t>
    <rPh sb="0" eb="2">
      <t>デンワ</t>
    </rPh>
    <rPh sb="2" eb="4">
      <t>バンゴウ</t>
    </rPh>
    <phoneticPr fontId="5"/>
  </si>
  <si>
    <t>保護者氏名</t>
    <rPh sb="0" eb="3">
      <t>ホゴシャ</t>
    </rPh>
    <rPh sb="3" eb="5">
      <t>シメイ</t>
    </rPh>
    <phoneticPr fontId="5"/>
  </si>
  <si>
    <t>フリガナ</t>
    <phoneticPr fontId="5"/>
  </si>
  <si>
    <t>趣味、特技など</t>
    <rPh sb="0" eb="2">
      <t>シュミ</t>
    </rPh>
    <rPh sb="3" eb="5">
      <t>トクギ</t>
    </rPh>
    <phoneticPr fontId="5"/>
  </si>
  <si>
    <t>（できれば教えて</t>
    <rPh sb="5" eb="6">
      <t>オシ</t>
    </rPh>
    <phoneticPr fontId="5"/>
  </si>
  <si>
    <t>　下さい）</t>
    <rPh sb="1" eb="2">
      <t>クダ</t>
    </rPh>
    <phoneticPr fontId="5"/>
  </si>
  <si>
    <t>団運営、隊活動に</t>
    <rPh sb="0" eb="1">
      <t>ダン</t>
    </rPh>
    <rPh sb="1" eb="3">
      <t>ウンエイ</t>
    </rPh>
    <rPh sb="4" eb="5">
      <t>タイ</t>
    </rPh>
    <rPh sb="5" eb="7">
      <t>カツドウ</t>
    </rPh>
    <phoneticPr fontId="5"/>
  </si>
  <si>
    <t>ご協力願います</t>
    <rPh sb="1" eb="3">
      <t>キョウリョク</t>
    </rPh>
    <rPh sb="3" eb="4">
      <t>ネガ</t>
    </rPh>
    <phoneticPr fontId="5"/>
  </si>
  <si>
    <t>同居のご家族</t>
    <rPh sb="0" eb="2">
      <t>ドウキョ</t>
    </rPh>
    <rPh sb="4" eb="6">
      <t>カゾク</t>
    </rPh>
    <phoneticPr fontId="5"/>
  </si>
  <si>
    <t>　および続柄</t>
    <rPh sb="4" eb="6">
      <t>ゾクガラ</t>
    </rPh>
    <phoneticPr fontId="5"/>
  </si>
  <si>
    <t>（持病、ｱﾚﾙｷﾞなど）</t>
    <rPh sb="1" eb="3">
      <t>ジビョウ</t>
    </rPh>
    <phoneticPr fontId="5"/>
  </si>
  <si>
    <t>特記事項</t>
    <rPh sb="0" eb="2">
      <t>トッキ</t>
    </rPh>
    <rPh sb="2" eb="4">
      <t>ジコウ</t>
    </rPh>
    <phoneticPr fontId="5"/>
  </si>
  <si>
    <t xml:space="preserve"> 　　　　年　　　月　　　日</t>
    <rPh sb="5" eb="6">
      <t>ネン</t>
    </rPh>
    <rPh sb="9" eb="10">
      <t>ツキ</t>
    </rPh>
    <rPh sb="13" eb="14">
      <t>ヒ</t>
    </rPh>
    <phoneticPr fontId="5"/>
  </si>
  <si>
    <t xml:space="preserve">e-Mail    </t>
    <phoneticPr fontId="5"/>
  </si>
  <si>
    <t>(携帯電話番号)</t>
    <rPh sb="1" eb="3">
      <t>ケイタイ</t>
    </rPh>
    <rPh sb="3" eb="5">
      <t>デンワ</t>
    </rPh>
    <rPh sb="5" eb="7">
      <t>バンゴウ</t>
    </rPh>
    <phoneticPr fontId="5"/>
  </si>
  <si>
    <r>
      <t>職業</t>
    </r>
    <r>
      <rPr>
        <sz val="9"/>
        <rFont val="HG丸ｺﾞｼｯｸM-PRO"/>
        <family val="3"/>
        <charset val="128"/>
      </rPr>
      <t>（大人の場合）</t>
    </r>
    <rPh sb="0" eb="2">
      <t>ショクギョウ</t>
    </rPh>
    <rPh sb="3" eb="5">
      <t>オトナ</t>
    </rPh>
    <rPh sb="6" eb="8">
      <t>バアイ</t>
    </rPh>
    <phoneticPr fontId="5"/>
  </si>
  <si>
    <t>団委員長：大石博幸</t>
    <rPh sb="0" eb="1">
      <t>ダン</t>
    </rPh>
    <rPh sb="1" eb="4">
      <t>イインチョウ</t>
    </rPh>
    <rPh sb="5" eb="7">
      <t>オオイシ</t>
    </rPh>
    <rPh sb="7" eb="9">
      <t>ヒロユキ</t>
    </rPh>
    <phoneticPr fontId="5"/>
  </si>
  <si>
    <t>申し込み年月日：　　　　年　　　月　　　日</t>
    <rPh sb="0" eb="1">
      <t>モウ</t>
    </rPh>
    <rPh sb="2" eb="3">
      <t>コ</t>
    </rPh>
    <rPh sb="4" eb="7">
      <t>ネンガッピ</t>
    </rPh>
    <rPh sb="12" eb="13">
      <t>ネン</t>
    </rPh>
    <rPh sb="16" eb="17">
      <t>ツキ</t>
    </rPh>
    <rPh sb="20" eb="21">
      <t>ヒ</t>
    </rPh>
    <phoneticPr fontId="5"/>
  </si>
  <si>
    <t>　連絡します。</t>
    <rPh sb="1" eb="3">
      <t>レンラク</t>
    </rPh>
    <phoneticPr fontId="5"/>
  </si>
  <si>
    <t>氏　名</t>
    <rPh sb="0" eb="3">
      <t>シメイ</t>
    </rPh>
    <phoneticPr fontId="5"/>
  </si>
  <si>
    <t>か　な</t>
    <phoneticPr fontId="5"/>
  </si>
  <si>
    <t>生年月日</t>
    <rPh sb="0" eb="2">
      <t>セイネン</t>
    </rPh>
    <rPh sb="2" eb="4">
      <t>ガッピ</t>
    </rPh>
    <phoneticPr fontId="5"/>
  </si>
  <si>
    <t>性　別</t>
    <rPh sb="0" eb="3">
      <t>セイベツ</t>
    </rPh>
    <phoneticPr fontId="5"/>
  </si>
  <si>
    <t>　男　・　女</t>
    <rPh sb="1" eb="2">
      <t>オトコ</t>
    </rPh>
    <rPh sb="5" eb="6">
      <t>オンナ</t>
    </rPh>
    <phoneticPr fontId="5"/>
  </si>
  <si>
    <t>郵便番号</t>
    <rPh sb="0" eb="2">
      <t>ユウビン</t>
    </rPh>
    <rPh sb="2" eb="4">
      <t>バンゴウ</t>
    </rPh>
    <phoneticPr fontId="5"/>
  </si>
  <si>
    <t>ｱﾊﾟｰﾄ､ﾏﾝｼｮﾝの場合は、部屋番号まで記入下さい</t>
    <rPh sb="12" eb="14">
      <t>バアイ</t>
    </rPh>
    <rPh sb="16" eb="18">
      <t>ヘヤ</t>
    </rPh>
    <rPh sb="18" eb="20">
      <t>バンゴウ</t>
    </rPh>
    <rPh sb="22" eb="24">
      <t>キニュウ</t>
    </rPh>
    <rPh sb="24" eb="25">
      <t>クダ</t>
    </rPh>
    <phoneticPr fontId="5"/>
  </si>
  <si>
    <t>住　所</t>
    <rPh sb="0" eb="3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</si>
  <si>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</si>
  <si>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主役務・級</t>
    <rPh sb="0" eb="1">
      <t>シュ</t>
    </rPh>
    <rPh sb="1" eb="3">
      <t>エキム</t>
    </rPh>
    <rPh sb="4" eb="5">
      <t>キュウ</t>
    </rPh>
    <phoneticPr fontId="5"/>
  </si>
  <si>
    <t>加盟員番号</t>
    <rPh sb="0" eb="2">
      <t>カメイ</t>
    </rPh>
    <rPh sb="2" eb="3">
      <t>イン</t>
    </rPh>
    <rPh sb="3" eb="5">
      <t>バンゴウ</t>
    </rPh>
    <phoneticPr fontId="5"/>
  </si>
  <si>
    <t>　←他団からの転団者や、過去にスカウトとしての</t>
    <rPh sb="2" eb="3">
      <t>タ</t>
    </rPh>
    <rPh sb="3" eb="4">
      <t>ダン</t>
    </rPh>
    <rPh sb="7" eb="8">
      <t>テン</t>
    </rPh>
    <rPh sb="8" eb="9">
      <t>ダン</t>
    </rPh>
    <rPh sb="9" eb="10">
      <t>シャ</t>
    </rPh>
    <rPh sb="12" eb="14">
      <t>カコ</t>
    </rPh>
    <phoneticPr fontId="5"/>
  </si>
  <si>
    <t>　　登録をした人の場合に記入下さい</t>
    <rPh sb="2" eb="4">
      <t>トウロク</t>
    </rPh>
    <rPh sb="7" eb="8">
      <t>ヒト</t>
    </rPh>
    <rPh sb="9" eb="11">
      <t>バアイ</t>
    </rPh>
    <rPh sb="12" eb="14">
      <t>キニュウ</t>
    </rPh>
    <rPh sb="14" eb="15">
      <t>クダ</t>
    </rPh>
    <phoneticPr fontId="5"/>
  </si>
  <si>
    <t>入団月日</t>
    <rPh sb="0" eb="2">
      <t>ニュウダン</t>
    </rPh>
    <rPh sb="2" eb="4">
      <t>ガッピ</t>
    </rPh>
    <phoneticPr fontId="5"/>
  </si>
  <si>
    <t>旧所属団</t>
    <rPh sb="0" eb="1">
      <t>キュウ</t>
    </rPh>
    <rPh sb="1" eb="3">
      <t>ショゾク</t>
    </rPh>
    <rPh sb="3" eb="4">
      <t>ダン</t>
    </rPh>
    <phoneticPr fontId="5"/>
  </si>
  <si>
    <t>　上記の追加登録、異動申請に際し、下記の金額を添えて提出します。</t>
    <rPh sb="1" eb="3">
      <t>ジョウキ</t>
    </rPh>
    <rPh sb="4" eb="6">
      <t>ツイカ</t>
    </rPh>
    <rPh sb="6" eb="8">
      <t>トウロク</t>
    </rPh>
    <rPh sb="9" eb="11">
      <t>イドウ</t>
    </rPh>
    <rPh sb="11" eb="13">
      <t>シンセイ</t>
    </rPh>
    <rPh sb="14" eb="15">
      <t>サイ</t>
    </rPh>
    <rPh sb="17" eb="19">
      <t>カキ</t>
    </rPh>
    <rPh sb="20" eb="22">
      <t>キンガク</t>
    </rPh>
    <rPh sb="23" eb="24">
      <t>ソ</t>
    </rPh>
    <rPh sb="26" eb="28">
      <t>テイシュツ</t>
    </rPh>
    <phoneticPr fontId="5"/>
  </si>
  <si>
    <t>既に今年度登録済の人は不要です</t>
    <rPh sb="0" eb="1">
      <t>スデ</t>
    </rPh>
    <rPh sb="2" eb="5">
      <t>コンネンド</t>
    </rPh>
    <rPh sb="5" eb="7">
      <t>トウロク</t>
    </rPh>
    <rPh sb="7" eb="8">
      <t>スミ</t>
    </rPh>
    <rPh sb="9" eb="10">
      <t>ヒト</t>
    </rPh>
    <rPh sb="11" eb="13">
      <t>フヨウ</t>
    </rPh>
    <phoneticPr fontId="5"/>
  </si>
  <si>
    <t>①</t>
    <phoneticPr fontId="5"/>
  </si>
  <si>
    <t>県連</t>
    <rPh sb="0" eb="1">
      <t>ケン</t>
    </rPh>
    <rPh sb="1" eb="2">
      <t>レン</t>
    </rPh>
    <phoneticPr fontId="5"/>
  </si>
  <si>
    <t>愛知県内の他団から転団の場合は不要です</t>
    <rPh sb="0" eb="3">
      <t>アイチケン</t>
    </rPh>
    <rPh sb="3" eb="4">
      <t>ナイ</t>
    </rPh>
    <rPh sb="5" eb="6">
      <t>タ</t>
    </rPh>
    <rPh sb="6" eb="7">
      <t>ダン</t>
    </rPh>
    <rPh sb="9" eb="10">
      <t>テン</t>
    </rPh>
    <rPh sb="10" eb="11">
      <t>ダン</t>
    </rPh>
    <rPh sb="12" eb="14">
      <t>バアイ</t>
    </rPh>
    <rPh sb="15" eb="17">
      <t>フヨウ</t>
    </rPh>
    <phoneticPr fontId="5"/>
  </si>
  <si>
    <t>②</t>
    <phoneticPr fontId="5"/>
  </si>
  <si>
    <t>地区</t>
    <rPh sb="0" eb="2">
      <t>チク</t>
    </rPh>
    <phoneticPr fontId="5"/>
  </si>
  <si>
    <t>③</t>
    <phoneticPr fontId="5"/>
  </si>
  <si>
    <t>岡崎８団育成会費</t>
    <rPh sb="0" eb="2">
      <t>オカザキ</t>
    </rPh>
    <rPh sb="3" eb="4">
      <t>ダン</t>
    </rPh>
    <rPh sb="4" eb="6">
      <t>イクセイ</t>
    </rPh>
    <rPh sb="6" eb="8">
      <t>カイヒ</t>
    </rPh>
    <phoneticPr fontId="5"/>
  </si>
  <si>
    <r>
      <t>ケ</t>
    </r>
    <r>
      <rPr>
        <sz val="12"/>
        <rFont val="HG丸ｺﾞｼｯｸM-PRO"/>
        <family val="3"/>
        <charset val="128"/>
      </rPr>
      <t>月＝</t>
    </r>
    <rPh sb="1" eb="2">
      <t>ツキ</t>
    </rPh>
    <phoneticPr fontId="5"/>
  </si>
  <si>
    <t>団･隊活動費</t>
    <rPh sb="0" eb="1">
      <t>ダン</t>
    </rPh>
    <rPh sb="2" eb="3">
      <t>タイ</t>
    </rPh>
    <rPh sb="3" eb="5">
      <t>カツドウ</t>
    </rPh>
    <rPh sb="5" eb="6">
      <t>ヒ</t>
    </rPh>
    <phoneticPr fontId="5"/>
  </si>
  <si>
    <t>ﾋﾞｰﾊﾞｰ隊</t>
    <rPh sb="6" eb="7">
      <t>タイ</t>
    </rPh>
    <phoneticPr fontId="5"/>
  </si>
  <si>
    <t>年間　\9,000（月額は\750）</t>
    <rPh sb="0" eb="2">
      <t>ネンカン</t>
    </rPh>
    <rPh sb="10" eb="12">
      <t>ゲツガク</t>
    </rPh>
    <phoneticPr fontId="5"/>
  </si>
  <si>
    <t>カブ　隊</t>
    <rPh sb="3" eb="4">
      <t>タイ</t>
    </rPh>
    <phoneticPr fontId="5"/>
  </si>
  <si>
    <t>ボーイ隊</t>
    <rPh sb="3" eb="4">
      <t>タイ</t>
    </rPh>
    <phoneticPr fontId="5"/>
  </si>
  <si>
    <t>⑤</t>
    <phoneticPr fontId="5"/>
  </si>
  <si>
    <t>ﾍﾞﾝﾁｬｰ隊</t>
    <rPh sb="6" eb="7">
      <t>タイ</t>
    </rPh>
    <phoneticPr fontId="5"/>
  </si>
  <si>
    <t>ﾛｰﾊﾞｰ隊</t>
    <rPh sb="5" eb="6">
      <t>タイ</t>
    </rPh>
    <phoneticPr fontId="5"/>
  </si>
  <si>
    <t>保険料</t>
    <rPh sb="0" eb="2">
      <t>ホケン</t>
    </rPh>
    <rPh sb="2" eb="3">
      <t>リョウ</t>
    </rPh>
    <phoneticPr fontId="5"/>
  </si>
  <si>
    <t>⑥</t>
    <phoneticPr fontId="5"/>
  </si>
  <si>
    <t>合計金額</t>
    <rPh sb="0" eb="2">
      <t>ゴウケイ</t>
    </rPh>
    <rPh sb="2" eb="4">
      <t>キンガク</t>
    </rPh>
    <phoneticPr fontId="5"/>
  </si>
  <si>
    <t>カブ隊</t>
    <rPh sb="2" eb="3">
      <t>タイ</t>
    </rPh>
    <phoneticPr fontId="5"/>
  </si>
  <si>
    <t>様</t>
    <rPh sb="0" eb="1">
      <t>サマ</t>
    </rPh>
    <phoneticPr fontId="5"/>
  </si>
  <si>
    <t>日本ボーイスカウト岡崎第８団</t>
    <rPh sb="0" eb="2">
      <t>ニホン</t>
    </rPh>
    <rPh sb="9" eb="11">
      <t>オカザキ</t>
    </rPh>
    <rPh sb="11" eb="12">
      <t>ダイ</t>
    </rPh>
    <rPh sb="13" eb="14">
      <t>ダン</t>
    </rPh>
    <phoneticPr fontId="5"/>
  </si>
  <si>
    <t xml:space="preserve"> </t>
    <phoneticPr fontId="5"/>
  </si>
  <si>
    <t xml:space="preserve"> </t>
    <phoneticPr fontId="5"/>
  </si>
  <si>
    <t xml:space="preserve"> </t>
    <phoneticPr fontId="5"/>
  </si>
  <si>
    <t xml:space="preserve">444　- </t>
    <phoneticPr fontId="5"/>
  </si>
  <si>
    <t>0564 -</t>
    <phoneticPr fontId="5"/>
  </si>
  <si>
    <t>ｶﾌﾞｽｶｳﾄとかﾋﾞｰﾊﾞｰｽｶｳﾄなどと記入下さい</t>
    <rPh sb="22" eb="24">
      <t>キニュウ</t>
    </rPh>
    <rPh sb="24" eb="25">
      <t>クダ</t>
    </rPh>
    <phoneticPr fontId="5"/>
  </si>
  <si>
    <t>　　</t>
    <phoneticPr fontId="5"/>
  </si>
  <si>
    <t>金</t>
    <rPh sb="0" eb="1">
      <t>キン</t>
    </rPh>
    <phoneticPr fontId="5"/>
  </si>
  <si>
    <t>円也</t>
    <rPh sb="0" eb="1">
      <t>エン</t>
    </rPh>
    <rPh sb="1" eb="2">
      <t>ナリ</t>
    </rPh>
    <phoneticPr fontId="5"/>
  </si>
  <si>
    <t>学校、幼稚園・保育園名</t>
    <rPh sb="0" eb="2">
      <t>ガッコウ</t>
    </rPh>
    <rPh sb="3" eb="6">
      <t>ヨウチエン</t>
    </rPh>
    <rPh sb="7" eb="10">
      <t>ホイクエン</t>
    </rPh>
    <rPh sb="10" eb="11">
      <t>メイ</t>
    </rPh>
    <phoneticPr fontId="5"/>
  </si>
  <si>
    <t>登録費</t>
    <rPh sb="0" eb="2">
      <t>トウロク</t>
    </rPh>
    <rPh sb="2" eb="3">
      <t>ヒ</t>
    </rPh>
    <phoneticPr fontId="5"/>
  </si>
  <si>
    <t>（＊）</t>
    <phoneticPr fontId="5"/>
  </si>
  <si>
    <t>三河葵地区の団から転団の場合は不要です</t>
    <rPh sb="0" eb="2">
      <t>ミカワ</t>
    </rPh>
    <rPh sb="2" eb="3">
      <t>アオイ</t>
    </rPh>
    <rPh sb="3" eb="5">
      <t>チク</t>
    </rPh>
    <rPh sb="6" eb="7">
      <t>ダン</t>
    </rPh>
    <rPh sb="9" eb="10">
      <t>テン</t>
    </rPh>
    <rPh sb="10" eb="11">
      <t>ダン</t>
    </rPh>
    <rPh sb="12" eb="14">
      <t>バアイ</t>
    </rPh>
    <rPh sb="15" eb="17">
      <t>フヨウ</t>
    </rPh>
    <phoneticPr fontId="5"/>
  </si>
  <si>
    <t>＜入金から隊活動費支給について＞</t>
    <rPh sb="1" eb="3">
      <t>ニュウキン</t>
    </rPh>
    <rPh sb="5" eb="6">
      <t>タイ</t>
    </rPh>
    <rPh sb="6" eb="8">
      <t>カツドウ</t>
    </rPh>
    <rPh sb="8" eb="9">
      <t>ヒ</t>
    </rPh>
    <rPh sb="9" eb="11">
      <t>シキュウ</t>
    </rPh>
    <phoneticPr fontId="5"/>
  </si>
  <si>
    <t>隊活動費</t>
    <rPh sb="0" eb="1">
      <t>タイ</t>
    </rPh>
    <rPh sb="1" eb="3">
      <t>カツドウ</t>
    </rPh>
    <rPh sb="3" eb="4">
      <t>ヒ</t>
    </rPh>
    <phoneticPr fontId="5"/>
  </si>
  <si>
    <t>職業</t>
    <rPh sb="0" eb="2">
      <t>ショクギョウ</t>
    </rPh>
    <phoneticPr fontId="5"/>
  </si>
  <si>
    <t>大人→</t>
    <rPh sb="0" eb="2">
      <t>オトナ</t>
    </rPh>
    <phoneticPr fontId="5"/>
  </si>
  <si>
    <t>　隊リーダー等、日本連盟に登録する大人の場合も該当欄に記入してあります。</t>
    <rPh sb="1" eb="2">
      <t>タイ</t>
    </rPh>
    <rPh sb="6" eb="7">
      <t>トウ</t>
    </rPh>
    <rPh sb="8" eb="10">
      <t>ニホン</t>
    </rPh>
    <rPh sb="10" eb="12">
      <t>レンメイ</t>
    </rPh>
    <rPh sb="13" eb="15">
      <t>トウロク</t>
    </rPh>
    <rPh sb="17" eb="19">
      <t>オトナ</t>
    </rPh>
    <rPh sb="20" eb="22">
      <t>バアイ</t>
    </rPh>
    <rPh sb="23" eb="25">
      <t>ガイトウ</t>
    </rPh>
    <rPh sb="25" eb="26">
      <t>ラン</t>
    </rPh>
    <rPh sb="27" eb="29">
      <t>キニュウ</t>
    </rPh>
    <phoneticPr fontId="5"/>
  </si>
  <si>
    <t>　岡崎第８団への新規加入/追加登録申請及び、他団からの転団者について下記のように</t>
    <rPh sb="1" eb="3">
      <t>オカザキ</t>
    </rPh>
    <rPh sb="3" eb="4">
      <t>ダイ</t>
    </rPh>
    <rPh sb="5" eb="6">
      <t>ダン</t>
    </rPh>
    <rPh sb="8" eb="10">
      <t>シンキ</t>
    </rPh>
    <rPh sb="10" eb="12">
      <t>カニュウ</t>
    </rPh>
    <rPh sb="13" eb="15">
      <t>ツイカ</t>
    </rPh>
    <rPh sb="15" eb="17">
      <t>トウロク</t>
    </rPh>
    <rPh sb="17" eb="19">
      <t>シンセイ</t>
    </rPh>
    <rPh sb="19" eb="20">
      <t>オヨ</t>
    </rPh>
    <rPh sb="22" eb="23">
      <t>タ</t>
    </rPh>
    <rPh sb="23" eb="24">
      <t>ダン</t>
    </rPh>
    <rPh sb="27" eb="28">
      <t>テン</t>
    </rPh>
    <rPh sb="28" eb="29">
      <t>ダン</t>
    </rPh>
    <rPh sb="29" eb="30">
      <t>シャ</t>
    </rPh>
    <rPh sb="34" eb="36">
      <t>カキ</t>
    </rPh>
    <phoneticPr fontId="5"/>
  </si>
  <si>
    <t>①+②+③+④+⑤+⑥</t>
    <phoneticPr fontId="5"/>
  </si>
  <si>
    <t>人</t>
    <rPh sb="0" eb="1">
      <t>ニン</t>
    </rPh>
    <phoneticPr fontId="5"/>
  </si>
  <si>
    <t>新入隊後のビーバー人数</t>
    <rPh sb="0" eb="1">
      <t>シン</t>
    </rPh>
    <rPh sb="1" eb="3">
      <t>ニュウタイ</t>
    </rPh>
    <rPh sb="3" eb="4">
      <t>ゴ</t>
    </rPh>
    <rPh sb="9" eb="10">
      <t>ニン</t>
    </rPh>
    <rPh sb="10" eb="11">
      <t>スウ</t>
    </rPh>
    <phoneticPr fontId="5"/>
  </si>
  <si>
    <t>＜詳細内訳＞</t>
    <rPh sb="1" eb="3">
      <t>ショウサイ</t>
    </rPh>
    <rPh sb="3" eb="5">
      <t>ウチワケ</t>
    </rPh>
    <phoneticPr fontId="5"/>
  </si>
  <si>
    <t>　（出納票はお金を添えて、キリトリ線で</t>
    <rPh sb="2" eb="4">
      <t>スイトウ</t>
    </rPh>
    <rPh sb="4" eb="5">
      <t>ヒョウ</t>
    </rPh>
    <rPh sb="6" eb="8">
      <t>オカネ</t>
    </rPh>
    <rPh sb="9" eb="10">
      <t>ソ</t>
    </rPh>
    <rPh sb="17" eb="18">
      <t>セン</t>
    </rPh>
    <phoneticPr fontId="5"/>
  </si>
  <si>
    <t>　　切り取って隊に渡す）</t>
    <rPh sb="2" eb="3">
      <t>キ</t>
    </rPh>
    <rPh sb="4" eb="5">
      <t>ト</t>
    </rPh>
    <rPh sb="7" eb="8">
      <t>タイ</t>
    </rPh>
    <rPh sb="9" eb="10">
      <t>ワタ</t>
    </rPh>
    <phoneticPr fontId="5"/>
  </si>
  <si>
    <t>　＜必要な場合は団でもコピーを保管する＞</t>
    <rPh sb="2" eb="4">
      <t>ヒツヨウ</t>
    </rPh>
    <rPh sb="5" eb="7">
      <t>バアイ</t>
    </rPh>
    <rPh sb="8" eb="9">
      <t>ダン</t>
    </rPh>
    <rPh sb="15" eb="17">
      <t>ホカン</t>
    </rPh>
    <phoneticPr fontId="5"/>
  </si>
  <si>
    <t>ｽｶｳﾃｨﾝｸﾞ誌</t>
    <rPh sb="8" eb="9">
      <t>シ</t>
    </rPh>
    <phoneticPr fontId="5"/>
  </si>
  <si>
    <t>注(*)ビーバー人数が5名以下の時は月額\750</t>
    <rPh sb="0" eb="1">
      <t>チュウ</t>
    </rPh>
    <rPh sb="8" eb="10">
      <t>ニンズウ</t>
    </rPh>
    <rPh sb="12" eb="13">
      <t>メイ</t>
    </rPh>
    <rPh sb="13" eb="15">
      <t>イカ</t>
    </rPh>
    <rPh sb="16" eb="17">
      <t>トキ</t>
    </rPh>
    <rPh sb="18" eb="20">
      <t>ゲツガク</t>
    </rPh>
    <phoneticPr fontId="5"/>
  </si>
  <si>
    <t>組織拡充委員</t>
    <rPh sb="0" eb="2">
      <t>ソシキ</t>
    </rPh>
    <rPh sb="2" eb="4">
      <t>カクジュウ</t>
    </rPh>
    <rPh sb="4" eb="6">
      <t>イイン</t>
    </rPh>
    <phoneticPr fontId="5"/>
  </si>
  <si>
    <t>＜審査＞団委員長</t>
    <rPh sb="1" eb="3">
      <t>シンサ</t>
    </rPh>
    <rPh sb="4" eb="5">
      <t>ダン</t>
    </rPh>
    <rPh sb="5" eb="8">
      <t>イインチョウ</t>
    </rPh>
    <phoneticPr fontId="5"/>
  </si>
  <si>
    <t>（日付）</t>
    <rPh sb="1" eb="3">
      <t>ヒヅケ</t>
    </rPh>
    <phoneticPr fontId="5"/>
  </si>
  <si>
    <t>（署名）</t>
    <rPh sb="1" eb="3">
      <t>ショメイ</t>
    </rPh>
    <phoneticPr fontId="5"/>
  </si>
  <si>
    <r>
      <t>１家庭当り</t>
    </r>
    <r>
      <rPr>
        <sz val="9"/>
        <rFont val="HG丸ｺﾞｼｯｸM-PRO"/>
        <family val="3"/>
        <charset val="128"/>
      </rPr>
      <t>（他の家族で支払い済の場合は備考欄に明記下さい）</t>
    </r>
    <rPh sb="1" eb="3">
      <t>カテイ</t>
    </rPh>
    <rPh sb="3" eb="4">
      <t>アタ</t>
    </rPh>
    <rPh sb="6" eb="7">
      <t>タ</t>
    </rPh>
    <rPh sb="8" eb="10">
      <t>カゾク</t>
    </rPh>
    <rPh sb="11" eb="13">
      <t>シハラ</t>
    </rPh>
    <rPh sb="14" eb="15">
      <t>スミ</t>
    </rPh>
    <rPh sb="16" eb="18">
      <t>バアイ</t>
    </rPh>
    <rPh sb="19" eb="21">
      <t>ビコウ</t>
    </rPh>
    <rPh sb="21" eb="22">
      <t>ラン</t>
    </rPh>
    <rPh sb="23" eb="25">
      <t>メイキ</t>
    </rPh>
    <rPh sb="25" eb="26">
      <t>クダ</t>
    </rPh>
    <phoneticPr fontId="5"/>
  </si>
  <si>
    <t>（この欄は、電子サインでも可）</t>
    <rPh sb="3" eb="4">
      <t>ラン</t>
    </rPh>
    <rPh sb="6" eb="8">
      <t>デンシ</t>
    </rPh>
    <rPh sb="13" eb="14">
      <t>カ</t>
    </rPh>
    <phoneticPr fontId="5"/>
  </si>
  <si>
    <t>　お金の流れ：各隊→団　→団会計→各隊</t>
    <rPh sb="1" eb="3">
      <t>オカネ</t>
    </rPh>
    <rPh sb="4" eb="5">
      <t>ナガ</t>
    </rPh>
    <rPh sb="7" eb="8">
      <t>カク</t>
    </rPh>
    <rPh sb="8" eb="9">
      <t>タイ</t>
    </rPh>
    <rPh sb="10" eb="11">
      <t>ダン</t>
    </rPh>
    <rPh sb="13" eb="14">
      <t>ダン</t>
    </rPh>
    <rPh sb="14" eb="16">
      <t>カイケイ</t>
    </rPh>
    <rPh sb="17" eb="18">
      <t>カク</t>
    </rPh>
    <rPh sb="18" eb="19">
      <t>タイ</t>
    </rPh>
    <phoneticPr fontId="5"/>
  </si>
  <si>
    <t>　（岡崎8団印　および団委員長印）</t>
    <rPh sb="2" eb="4">
      <t>オカザキ</t>
    </rPh>
    <rPh sb="5" eb="6">
      <t>ダン</t>
    </rPh>
    <rPh sb="6" eb="7">
      <t>イン</t>
    </rPh>
    <rPh sb="11" eb="12">
      <t>ダン</t>
    </rPh>
    <rPh sb="12" eb="14">
      <t>イイン</t>
    </rPh>
    <rPh sb="14" eb="15">
      <t>チョウ</t>
    </rPh>
    <rPh sb="15" eb="16">
      <t>イン</t>
    </rPh>
    <phoneticPr fontId="5"/>
  </si>
  <si>
    <t>　但し、登録費、保険料、育成会費、活動費として領収致しました</t>
    <rPh sb="1" eb="2">
      <t>タダ</t>
    </rPh>
    <rPh sb="4" eb="6">
      <t>トウロク</t>
    </rPh>
    <rPh sb="6" eb="7">
      <t>ヒ</t>
    </rPh>
    <rPh sb="8" eb="11">
      <t>ホケンリョウ</t>
    </rPh>
    <rPh sb="12" eb="15">
      <t>イクセイカイ</t>
    </rPh>
    <rPh sb="15" eb="16">
      <t>ヒ</t>
    </rPh>
    <rPh sb="17" eb="19">
      <t>カツドウ</t>
    </rPh>
    <rPh sb="19" eb="20">
      <t>ヒ</t>
    </rPh>
    <rPh sb="23" eb="25">
      <t>リョウシュウ</t>
    </rPh>
    <rPh sb="25" eb="26">
      <t>イタ</t>
    </rPh>
    <phoneticPr fontId="5"/>
  </si>
  <si>
    <t>書類の流れ：各隊（隊長）→団会議（組織拡充委員→団委員長→団会計）</t>
    <rPh sb="0" eb="2">
      <t>ショルイ</t>
    </rPh>
    <rPh sb="3" eb="4">
      <t>ナガ</t>
    </rPh>
    <rPh sb="6" eb="8">
      <t>カクタイ</t>
    </rPh>
    <rPh sb="9" eb="11">
      <t>タイチョウ</t>
    </rPh>
    <rPh sb="13" eb="14">
      <t>ダン</t>
    </rPh>
    <rPh sb="14" eb="16">
      <t>カイギ</t>
    </rPh>
    <rPh sb="17" eb="19">
      <t>ソシキ</t>
    </rPh>
    <rPh sb="19" eb="21">
      <t>カクジュウ</t>
    </rPh>
    <rPh sb="21" eb="23">
      <t>イイン</t>
    </rPh>
    <rPh sb="24" eb="25">
      <t>ダン</t>
    </rPh>
    <rPh sb="25" eb="27">
      <t>イイン</t>
    </rPh>
    <rPh sb="27" eb="28">
      <t>チョウ</t>
    </rPh>
    <rPh sb="29" eb="30">
      <t>ダン</t>
    </rPh>
    <rPh sb="30" eb="32">
      <t>カイケイ</t>
    </rPh>
    <phoneticPr fontId="5"/>
  </si>
  <si>
    <t>年間 \12,000（月額は\1,000）</t>
    <rPh sb="0" eb="2">
      <t>ネンカン</t>
    </rPh>
    <rPh sb="11" eb="13">
      <t>ゲツガク</t>
    </rPh>
    <phoneticPr fontId="5"/>
  </si>
  <si>
    <t>学校（幼・保 園）</t>
    <rPh sb="0" eb="2">
      <t>ガッコウ</t>
    </rPh>
    <rPh sb="3" eb="4">
      <t>ヨウ</t>
    </rPh>
    <rPh sb="5" eb="6">
      <t>ホ</t>
    </rPh>
    <rPh sb="7" eb="8">
      <t>ソノ</t>
    </rPh>
    <phoneticPr fontId="5"/>
  </si>
  <si>
    <t>9～3月</t>
    <rPh sb="3" eb="4">
      <t>ツキ</t>
    </rPh>
    <phoneticPr fontId="5"/>
  </si>
  <si>
    <t>入団時期別登録費</t>
    <rPh sb="0" eb="2">
      <t>ニュウダン</t>
    </rPh>
    <rPh sb="2" eb="4">
      <t>ジキ</t>
    </rPh>
    <rPh sb="4" eb="5">
      <t>ベツ</t>
    </rPh>
    <rPh sb="5" eb="7">
      <t>トウロク</t>
    </rPh>
    <rPh sb="7" eb="8">
      <t>ヒ</t>
    </rPh>
    <phoneticPr fontId="5"/>
  </si>
  <si>
    <t>登録月</t>
    <rPh sb="0" eb="2">
      <t>トウロク</t>
    </rPh>
    <rPh sb="2" eb="3">
      <t>ツキ</t>
    </rPh>
    <phoneticPr fontId="5"/>
  </si>
  <si>
    <t>　　＊指導者全員に団から無料配布</t>
    <rPh sb="3" eb="6">
      <t>シドウシャ</t>
    </rPh>
    <rPh sb="6" eb="8">
      <t>ゼンイン</t>
    </rPh>
    <rPh sb="9" eb="10">
      <t>ダン</t>
    </rPh>
    <rPh sb="12" eb="14">
      <t>ムリョウ</t>
    </rPh>
    <rPh sb="14" eb="16">
      <t>ハイフ</t>
    </rPh>
    <phoneticPr fontId="5"/>
  </si>
  <si>
    <t>（団負担：\1,200）</t>
    <rPh sb="1" eb="2">
      <t>ダン</t>
    </rPh>
    <rPh sb="2" eb="4">
      <t>フタン</t>
    </rPh>
    <phoneticPr fontId="5"/>
  </si>
  <si>
    <t>☆指導者の場合、日連登録料は年間\3,000ですが、</t>
    <rPh sb="1" eb="4">
      <t>シドウシャ</t>
    </rPh>
    <rPh sb="5" eb="7">
      <t>バアイ</t>
    </rPh>
    <rPh sb="8" eb="9">
      <t>ニチ</t>
    </rPh>
    <rPh sb="9" eb="10">
      <t>レン</t>
    </rPh>
    <rPh sb="10" eb="12">
      <t>トウロク</t>
    </rPh>
    <rPh sb="12" eb="13">
      <t>リョウ</t>
    </rPh>
    <rPh sb="14" eb="16">
      <t>ネンカン</t>
    </rPh>
    <phoneticPr fontId="5"/>
  </si>
  <si>
    <t xml:space="preserve">   うち\800 を団で負担します</t>
    <rPh sb="11" eb="12">
      <t>ダン</t>
    </rPh>
    <rPh sb="13" eb="15">
      <t>フタン</t>
    </rPh>
    <phoneticPr fontId="5"/>
  </si>
  <si>
    <t>申請年月日</t>
    <rPh sb="0" eb="2">
      <t>シンセイ</t>
    </rPh>
    <rPh sb="2" eb="4">
      <t>ネンゲツ</t>
    </rPh>
    <rPh sb="4" eb="5">
      <t>ビ</t>
    </rPh>
    <phoneticPr fontId="5"/>
  </si>
  <si>
    <t>隊長氏名</t>
    <rPh sb="0" eb="2">
      <t>タイチョウ</t>
    </rPh>
    <rPh sb="2" eb="4">
      <t>シメイ</t>
    </rPh>
    <phoneticPr fontId="5"/>
  </si>
  <si>
    <t xml:space="preserve">年      </t>
    <rPh sb="0" eb="1">
      <t>ネン</t>
    </rPh>
    <phoneticPr fontId="5"/>
  </si>
  <si>
    <t>発行年月日</t>
    <rPh sb="0" eb="2">
      <t>ハッコウ</t>
    </rPh>
    <rPh sb="2" eb="5">
      <t>ネンガッピ</t>
    </rPh>
    <phoneticPr fontId="5"/>
  </si>
  <si>
    <t>日連  ☆</t>
    <rPh sb="0" eb="1">
      <t>ニチ</t>
    </rPh>
    <rPh sb="1" eb="2">
      <t>レンメイ</t>
    </rPh>
    <phoneticPr fontId="5"/>
  </si>
  <si>
    <t>◎デンリーダー、BVS補助者は保険料のみ負担下さい</t>
    <rPh sb="11" eb="14">
      <t>ホジョシャ</t>
    </rPh>
    <rPh sb="15" eb="18">
      <t>ホケンリョウ</t>
    </rPh>
    <rPh sb="20" eb="22">
      <t>フタン</t>
    </rPh>
    <rPh sb="22" eb="23">
      <t>クダ</t>
    </rPh>
    <phoneticPr fontId="5"/>
  </si>
  <si>
    <t>※　１ヶ月あたり￥700、10ヶ月以上は\7,000とする</t>
    <rPh sb="4" eb="5">
      <t>ゲツ</t>
    </rPh>
    <rPh sb="16" eb="17">
      <t>ゲツ</t>
    </rPh>
    <rPh sb="17" eb="19">
      <t>イジョウ</t>
    </rPh>
    <phoneticPr fontId="5"/>
  </si>
  <si>
    <t>　　＊9月以降の半期登録は25%割引き</t>
    <rPh sb="4" eb="7">
      <t>ガツイコウ</t>
    </rPh>
    <rPh sb="8" eb="10">
      <t>ハンキ</t>
    </rPh>
    <rPh sb="10" eb="12">
      <t>トウロク</t>
    </rPh>
    <rPh sb="16" eb="18">
      <t>ワリビ</t>
    </rPh>
    <phoneticPr fontId="5"/>
  </si>
  <si>
    <t xml:space="preserve"> 月</t>
    <rPh sb="1" eb="2">
      <t>ツキ</t>
    </rPh>
    <phoneticPr fontId="5"/>
  </si>
  <si>
    <r>
      <t xml:space="preserve"> </t>
    </r>
    <r>
      <rPr>
        <sz val="11"/>
        <rFont val="HG丸ｺﾞｼｯｸM-PRO"/>
        <family val="3"/>
        <charset val="128"/>
      </rPr>
      <t>日</t>
    </r>
    <r>
      <rPr>
        <sz val="9"/>
        <color indexed="10"/>
        <rFont val="HG丸ｺﾞｼｯｸM-PRO"/>
        <family val="3"/>
        <charset val="128"/>
      </rPr>
      <t>　←入団（入隊）する日から登録（変更）とします</t>
    </r>
    <rPh sb="1" eb="2">
      <t>ニチ</t>
    </rPh>
    <rPh sb="4" eb="6">
      <t>ニュウダン</t>
    </rPh>
    <rPh sb="7" eb="9">
      <t>ニュウタイ</t>
    </rPh>
    <rPh sb="12" eb="13">
      <t>ヒ</t>
    </rPh>
    <rPh sb="15" eb="17">
      <t>トウロク</t>
    </rPh>
    <rPh sb="18" eb="20">
      <t>ヘンコウ</t>
    </rPh>
    <phoneticPr fontId="5"/>
  </si>
  <si>
    <t>保険料</t>
    <rPh sb="0" eb="3">
      <t>ホケンリョウ</t>
    </rPh>
    <phoneticPr fontId="5"/>
  </si>
  <si>
    <t>4～8月</t>
    <rPh sb="3" eb="4">
      <t>ガツ</t>
    </rPh>
    <phoneticPr fontId="5"/>
  </si>
  <si>
    <t>日連</t>
    <rPh sb="0" eb="1">
      <t>ニチ</t>
    </rPh>
    <rPh sb="1" eb="2">
      <t>レン</t>
    </rPh>
    <phoneticPr fontId="5"/>
  </si>
  <si>
    <t>県連</t>
    <rPh sb="0" eb="2">
      <t>ケンレン</t>
    </rPh>
    <phoneticPr fontId="5"/>
  </si>
  <si>
    <t>地区</t>
    <rPh sb="0" eb="2">
      <t>チク</t>
    </rPh>
    <phoneticPr fontId="5"/>
  </si>
  <si>
    <r>
      <rPr>
        <sz val="10"/>
        <rFont val="HG丸ｺﾞｼｯｸM-PRO"/>
        <family val="3"/>
        <charset val="128"/>
      </rPr>
      <t xml:space="preserve">１家庭当り </t>
    </r>
    <r>
      <rPr>
        <sz val="9"/>
        <color indexed="10"/>
        <rFont val="HG丸ｺﾞｼｯｸM-PRO"/>
        <family val="3"/>
        <charset val="128"/>
      </rPr>
      <t>（他の家族で支払い済の場合は備考欄に</t>
    </r>
    <r>
      <rPr>
        <sz val="9"/>
        <color indexed="10"/>
        <rFont val="HG丸ｺﾞｼｯｸM-PRO"/>
        <family val="3"/>
        <charset val="128"/>
      </rPr>
      <t xml:space="preserve"> </t>
    </r>
    <r>
      <rPr>
        <sz val="9"/>
        <color indexed="10"/>
        <rFont val="HG丸ｺﾞｼｯｸM-PRO"/>
        <family val="3"/>
        <charset val="128"/>
      </rPr>
      <t>明記下さい）</t>
    </r>
    <rPh sb="1" eb="3">
      <t>カテイ</t>
    </rPh>
    <rPh sb="3" eb="4">
      <t>アタ</t>
    </rPh>
    <rPh sb="7" eb="8">
      <t>タ</t>
    </rPh>
    <rPh sb="9" eb="11">
      <t>カゾク</t>
    </rPh>
    <rPh sb="12" eb="14">
      <t>シハラ</t>
    </rPh>
    <rPh sb="15" eb="16">
      <t>スミ</t>
    </rPh>
    <rPh sb="17" eb="19">
      <t>バアイ</t>
    </rPh>
    <rPh sb="20" eb="22">
      <t>ビコウ</t>
    </rPh>
    <rPh sb="22" eb="23">
      <t>ラン</t>
    </rPh>
    <rPh sb="25" eb="27">
      <t>メイキ</t>
    </rPh>
    <rPh sb="27" eb="28">
      <t>クダ</t>
    </rPh>
    <phoneticPr fontId="5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</si>
</sst>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179" formatCode="0_ "/>
    <numFmt numFmtId="180" formatCode="yyyy&quot;年&quot;m&quot;月&quot;d&quot;日&quot;;@"/>
    <numFmt numFmtId="181" formatCode="0_);[Red]\(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color indexed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7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Border="1"/>
    <xf numFmtId="0" fontId="3" fillId="0" borderId="3" xfId="0" applyFont="1" applyBorder="1" applyAlignment="1">
      <alignment vertical="center"/>
    </xf>
    <xf numFmtId="0" fontId="9" fillId="0" borderId="0" xfId="0" applyFont="1"/>
    <xf numFmtId="0" fontId="2" fillId="0" borderId="4" xfId="0" applyFont="1" applyBorder="1"/>
    <xf numFmtId="0" fontId="8" fillId="0" borderId="0" xfId="0" applyFont="1"/>
    <xf numFmtId="0" fontId="2" fillId="0" borderId="5" xfId="0" applyFont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/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6" fillId="0" borderId="3" xfId="0" applyFont="1" applyFill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/>
    </xf>
    <xf numFmtId="0" fontId="3" fillId="0" borderId="0" xfId="0" applyFont="1"/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6" fontId="3" fillId="0" borderId="0" xfId="0" applyNumberFormat="1" applyFont="1" applyFill="1" applyBorder="1"/>
    <xf numFmtId="0" fontId="6" fillId="0" borderId="0" xfId="0" applyFont="1"/>
    <xf numFmtId="6" fontId="3" fillId="0" borderId="5" xfId="0" applyNumberFormat="1" applyFont="1" applyFill="1" applyBorder="1"/>
    <xf numFmtId="0" fontId="3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2" fillId="0" borderId="20" xfId="0" applyFont="1" applyBorder="1"/>
    <xf numFmtId="6" fontId="3" fillId="0" borderId="20" xfId="0" applyNumberFormat="1" applyFont="1" applyFill="1" applyBorder="1"/>
    <xf numFmtId="38" fontId="2" fillId="0" borderId="0" xfId="0" applyNumberFormat="1" applyFont="1" applyFill="1" applyBorder="1"/>
    <xf numFmtId="0" fontId="3" fillId="2" borderId="5" xfId="0" applyFont="1" applyFill="1" applyBorder="1" applyAlignment="1">
      <alignment horizontal="right" vertical="center"/>
    </xf>
    <xf numFmtId="38" fontId="3" fillId="2" borderId="5" xfId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3" fillId="0" borderId="15" xfId="0" applyFont="1" applyBorder="1" applyAlignment="1">
      <alignment horizontal="right"/>
    </xf>
    <xf numFmtId="0" fontId="3" fillId="0" borderId="21" xfId="0" applyFont="1" applyBorder="1"/>
    <xf numFmtId="0" fontId="2" fillId="0" borderId="0" xfId="0" applyFont="1" applyAlignment="1">
      <alignment horizontal="center" vertical="center"/>
    </xf>
    <xf numFmtId="0" fontId="21" fillId="0" borderId="0" xfId="0" applyFont="1"/>
    <xf numFmtId="0" fontId="6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/>
    <xf numFmtId="38" fontId="3" fillId="4" borderId="22" xfId="1" applyFont="1" applyFill="1" applyBorder="1" applyAlignment="1">
      <alignment horizontal="center" vertical="center"/>
    </xf>
    <xf numFmtId="38" fontId="3" fillId="4" borderId="23" xfId="1" applyFont="1" applyFill="1" applyBorder="1" applyAlignment="1">
      <alignment horizontal="center" vertical="center"/>
    </xf>
    <xf numFmtId="38" fontId="3" fillId="4" borderId="24" xfId="1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6" fontId="3" fillId="0" borderId="5" xfId="0" applyNumberFormat="1" applyFont="1" applyFill="1" applyBorder="1" applyAlignment="1">
      <alignment vertical="center"/>
    </xf>
    <xf numFmtId="0" fontId="0" fillId="0" borderId="0" xfId="0" applyAlignment="1"/>
    <xf numFmtId="0" fontId="10" fillId="0" borderId="0" xfId="0" applyFont="1" applyAlignment="1">
      <alignment vertical="center"/>
    </xf>
    <xf numFmtId="0" fontId="0" fillId="0" borderId="25" xfId="0" applyBorder="1" applyAlignment="1"/>
    <xf numFmtId="0" fontId="2" fillId="0" borderId="5" xfId="0" applyFont="1" applyFill="1" applyBorder="1"/>
    <xf numFmtId="0" fontId="9" fillId="0" borderId="0" xfId="0" applyFont="1" applyFill="1"/>
    <xf numFmtId="0" fontId="2" fillId="0" borderId="0" xfId="0" applyFont="1" applyFill="1"/>
    <xf numFmtId="38" fontId="3" fillId="0" borderId="5" xfId="1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/>
    <xf numFmtId="0" fontId="2" fillId="0" borderId="20" xfId="0" applyFont="1" applyFill="1" applyBorder="1"/>
    <xf numFmtId="0" fontId="8" fillId="0" borderId="0" xfId="0" applyFont="1" applyFill="1" applyAlignment="1">
      <alignment horizontal="center" vertical="center" shrinkToFit="1"/>
    </xf>
    <xf numFmtId="0" fontId="11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 applyFill="1"/>
    <xf numFmtId="0" fontId="3" fillId="0" borderId="5" xfId="0" applyFont="1" applyFill="1" applyBorder="1" applyAlignment="1">
      <alignment horizontal="right" vertical="center"/>
    </xf>
    <xf numFmtId="179" fontId="2" fillId="0" borderId="5" xfId="0" applyNumberFormat="1" applyFont="1" applyFill="1" applyBorder="1"/>
    <xf numFmtId="0" fontId="3" fillId="0" borderId="5" xfId="0" applyFont="1" applyFill="1" applyBorder="1"/>
    <xf numFmtId="38" fontId="3" fillId="0" borderId="5" xfId="1" applyFont="1" applyFill="1" applyBorder="1"/>
    <xf numFmtId="0" fontId="21" fillId="0" borderId="0" xfId="0" applyFont="1" applyFill="1"/>
    <xf numFmtId="0" fontId="0" fillId="0" borderId="0" xfId="0" applyFill="1" applyAlignment="1"/>
    <xf numFmtId="0" fontId="0" fillId="0" borderId="25" xfId="0" applyFill="1" applyBorder="1" applyAlignment="1"/>
    <xf numFmtId="0" fontId="3" fillId="0" borderId="0" xfId="0" applyFont="1" applyBorder="1"/>
    <xf numFmtId="0" fontId="0" fillId="0" borderId="0" xfId="0" applyBorder="1"/>
    <xf numFmtId="6" fontId="3" fillId="0" borderId="26" xfId="0" applyNumberFormat="1" applyFont="1" applyFill="1" applyBorder="1"/>
    <xf numFmtId="38" fontId="3" fillId="0" borderId="0" xfId="1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/>
    <xf numFmtId="0" fontId="21" fillId="0" borderId="0" xfId="0" applyFont="1" applyAlignment="1">
      <alignment vertical="center"/>
    </xf>
    <xf numFmtId="0" fontId="6" fillId="0" borderId="0" xfId="0" applyFont="1" applyAlignment="1"/>
    <xf numFmtId="179" fontId="3" fillId="3" borderId="5" xfId="0" applyNumberFormat="1" applyFont="1" applyFill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Fill="1" applyBorder="1" applyAlignment="1"/>
    <xf numFmtId="0" fontId="3" fillId="0" borderId="3" xfId="0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/>
    </xf>
    <xf numFmtId="38" fontId="3" fillId="5" borderId="5" xfId="1" applyFont="1" applyFill="1" applyBorder="1" applyAlignment="1">
      <alignment horizontal="right" vertical="center"/>
    </xf>
    <xf numFmtId="38" fontId="3" fillId="0" borderId="5" xfId="0" applyNumberFormat="1" applyFont="1" applyFill="1" applyBorder="1" applyAlignment="1">
      <alignment horizontal="right"/>
    </xf>
    <xf numFmtId="38" fontId="2" fillId="0" borderId="5" xfId="1" applyFont="1" applyBorder="1"/>
    <xf numFmtId="181" fontId="2" fillId="6" borderId="52" xfId="0" applyNumberFormat="1" applyFont="1" applyFill="1" applyBorder="1" applyAlignment="1">
      <alignment horizontal="right" vertical="center"/>
    </xf>
    <xf numFmtId="181" fontId="3" fillId="6" borderId="5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9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7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7" fillId="0" borderId="45" xfId="0" applyFont="1" applyBorder="1" applyAlignment="1">
      <alignment vertical="center"/>
    </xf>
    <xf numFmtId="0" fontId="12" fillId="0" borderId="26" xfId="0" applyFont="1" applyBorder="1" applyAlignment="1"/>
    <xf numFmtId="0" fontId="12" fillId="0" borderId="17" xfId="0" applyFont="1" applyBorder="1" applyAlignment="1"/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0" fillId="0" borderId="33" xfId="0" applyFont="1" applyBorder="1" applyAlignment="1"/>
    <xf numFmtId="0" fontId="2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20" fillId="0" borderId="51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6" fontId="6" fillId="0" borderId="3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18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3" fillId="0" borderId="17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/>
    </xf>
    <xf numFmtId="0" fontId="13" fillId="0" borderId="15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6" fontId="2" fillId="0" borderId="46" xfId="0" applyNumberFormat="1" applyFont="1" applyFill="1" applyBorder="1" applyAlignment="1">
      <alignment horizontal="center" vertical="center"/>
    </xf>
    <xf numFmtId="6" fontId="2" fillId="0" borderId="47" xfId="0" applyNumberFormat="1" applyFont="1" applyFill="1" applyBorder="1" applyAlignment="1">
      <alignment horizontal="center" vertical="center"/>
    </xf>
    <xf numFmtId="6" fontId="2" fillId="0" borderId="48" xfId="0" applyNumberFormat="1" applyFont="1" applyFill="1" applyBorder="1" applyAlignment="1">
      <alignment horizontal="center" vertical="center"/>
    </xf>
    <xf numFmtId="6" fontId="2" fillId="0" borderId="49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vertical="center"/>
    </xf>
    <xf numFmtId="0" fontId="11" fillId="0" borderId="44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6" fillId="0" borderId="4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6" fontId="13" fillId="4" borderId="15" xfId="0" applyNumberFormat="1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6" fontId="3" fillId="0" borderId="32" xfId="0" applyNumberFormat="1" applyFont="1" applyBorder="1" applyAlignment="1">
      <alignment horizontal="center"/>
    </xf>
    <xf numFmtId="6" fontId="3" fillId="0" borderId="33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180" fontId="2" fillId="0" borderId="32" xfId="0" applyNumberFormat="1" applyFont="1" applyBorder="1" applyAlignment="1">
      <alignment horizontal="center" vertical="center"/>
    </xf>
    <xf numFmtId="180" fontId="2" fillId="0" borderId="33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3" fillId="2" borderId="43" xfId="0" applyFont="1" applyFill="1" applyBorder="1" applyAlignment="1">
      <alignment vertical="center"/>
    </xf>
    <xf numFmtId="0" fontId="11" fillId="2" borderId="44" xfId="0" applyFont="1" applyFill="1" applyBorder="1" applyAlignment="1">
      <alignment vertical="center"/>
    </xf>
    <xf numFmtId="6" fontId="2" fillId="2" borderId="37" xfId="0" applyNumberFormat="1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0" fontId="2" fillId="0" borderId="34" xfId="0" applyNumberFormat="1" applyFont="1" applyBorder="1" applyAlignment="1">
      <alignment vertical="center"/>
    </xf>
    <xf numFmtId="180" fontId="2" fillId="0" borderId="35" xfId="0" applyNumberFormat="1" applyFont="1" applyBorder="1" applyAlignment="1">
      <alignment vertical="center"/>
    </xf>
    <xf numFmtId="180" fontId="2" fillId="0" borderId="1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6" fontId="2" fillId="0" borderId="37" xfId="0" applyNumberFormat="1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47625</xdr:rowOff>
    </xdr:from>
    <xdr:to>
      <xdr:col>7</xdr:col>
      <xdr:colOff>561975</xdr:colOff>
      <xdr:row>1</xdr:row>
      <xdr:rowOff>142875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581025" y="47625"/>
          <a:ext cx="426720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ボーイスカウト岡崎第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団入団申込書</a:t>
          </a:r>
        </a:p>
      </xdr:txBody>
    </xdr:sp>
    <xdr:clientData/>
  </xdr:twoCellAnchor>
  <xdr:oneCellAnchor>
    <xdr:from>
      <xdr:col>7</xdr:col>
      <xdr:colOff>561975</xdr:colOff>
      <xdr:row>9</xdr:row>
      <xdr:rowOff>9525</xdr:rowOff>
    </xdr:from>
    <xdr:ext cx="168764" cy="201850"/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4854575" y="1812925"/>
          <a:ext cx="168764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歳</a:t>
          </a:r>
        </a:p>
      </xdr:txBody>
    </xdr:sp>
    <xdr:clientData/>
  </xdr:oneCellAnchor>
  <xdr:twoCellAnchor>
    <xdr:from>
      <xdr:col>8</xdr:col>
      <xdr:colOff>171450</xdr:colOff>
      <xdr:row>3</xdr:row>
      <xdr:rowOff>57150</xdr:rowOff>
    </xdr:from>
    <xdr:to>
      <xdr:col>15</xdr:col>
      <xdr:colOff>0</xdr:colOff>
      <xdr:row>33</xdr:row>
      <xdr:rowOff>209550</xdr:rowOff>
    </xdr:to>
    <xdr:sp macro="" textlink="">
      <xdr:nvSpPr>
        <xdr:cNvPr id="2830" name="AutoShape 4"/>
        <xdr:cNvSpPr>
          <a:spLocks noChangeArrowheads="1"/>
        </xdr:cNvSpPr>
      </xdr:nvSpPr>
      <xdr:spPr bwMode="auto">
        <a:xfrm>
          <a:off x="5448300" y="676275"/>
          <a:ext cx="4819650" cy="6076950"/>
        </a:xfrm>
        <a:prstGeom prst="roundRect">
          <a:avLst>
            <a:gd name="adj" fmla="val 3106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285750</xdr:colOff>
      <xdr:row>5</xdr:row>
      <xdr:rowOff>28575</xdr:rowOff>
    </xdr:from>
    <xdr:to>
      <xdr:col>14</xdr:col>
      <xdr:colOff>514350</xdr:colOff>
      <xdr:row>7</xdr:row>
      <xdr:rowOff>228600</xdr:rowOff>
    </xdr:to>
    <xdr:grpSp>
      <xdr:nvGrpSpPr>
        <xdr:cNvPr id="2831" name="Group 11"/>
        <xdr:cNvGrpSpPr>
          <a:grpSpLocks/>
        </xdr:cNvGrpSpPr>
      </xdr:nvGrpSpPr>
      <xdr:grpSpPr bwMode="auto">
        <a:xfrm>
          <a:off x="9677400" y="1009650"/>
          <a:ext cx="228600" cy="619125"/>
          <a:chOff x="1032" y="62"/>
          <a:chExt cx="24" cy="47"/>
        </a:xfrm>
      </xdr:grpSpPr>
      <xdr:sp macro="" textlink="">
        <xdr:nvSpPr>
          <xdr:cNvPr id="2842" name="Line 8"/>
          <xdr:cNvSpPr>
            <a:spLocks noChangeShapeType="1"/>
          </xdr:cNvSpPr>
        </xdr:nvSpPr>
        <xdr:spPr bwMode="auto">
          <a:xfrm flipV="1">
            <a:off x="1032" y="94"/>
            <a:ext cx="24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2843" name="Group 10"/>
          <xdr:cNvGrpSpPr>
            <a:grpSpLocks/>
          </xdr:cNvGrpSpPr>
        </xdr:nvGrpSpPr>
        <xdr:grpSpPr bwMode="auto">
          <a:xfrm>
            <a:off x="1039" y="62"/>
            <a:ext cx="11" cy="47"/>
            <a:chOff x="1034" y="62"/>
            <a:chExt cx="11" cy="47"/>
          </a:xfrm>
        </xdr:grpSpPr>
        <xdr:sp macro="" textlink="">
          <xdr:nvSpPr>
            <xdr:cNvPr id="2844" name="Line 5"/>
            <xdr:cNvSpPr>
              <a:spLocks noChangeShapeType="1"/>
            </xdr:cNvSpPr>
          </xdr:nvSpPr>
          <xdr:spPr bwMode="auto">
            <a:xfrm flipV="1">
              <a:off x="1039" y="74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2055" name="Text Box 7"/>
            <xdr:cNvSpPr txBox="1">
              <a:spLocks noChangeArrowheads="1"/>
            </xdr:cNvSpPr>
          </xdr:nvSpPr>
          <xdr:spPr bwMode="auto">
            <a:xfrm>
              <a:off x="1034" y="62"/>
              <a:ext cx="11" cy="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N</a:t>
              </a:r>
            </a:p>
          </xdr:txBody>
        </xdr:sp>
        <xdr:sp macro="" textlink="">
          <xdr:nvSpPr>
            <xdr:cNvPr id="2846" name="AutoShape 9"/>
            <xdr:cNvSpPr>
              <a:spLocks noChangeArrowheads="1"/>
            </xdr:cNvSpPr>
          </xdr:nvSpPr>
          <xdr:spPr bwMode="auto">
            <a:xfrm>
              <a:off x="1034" y="89"/>
              <a:ext cx="10" cy="11"/>
            </a:xfrm>
            <a:prstGeom prst="flowChartConnector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oneCellAnchor>
    <xdr:from>
      <xdr:col>7</xdr:col>
      <xdr:colOff>276225</xdr:colOff>
      <xdr:row>11</xdr:row>
      <xdr:rowOff>9525</xdr:rowOff>
    </xdr:from>
    <xdr:ext cx="159531" cy="201850"/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4568825" y="213042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oneCellAnchor>
  <xdr:twoCellAnchor editAs="oneCell">
    <xdr:from>
      <xdr:col>2</xdr:col>
      <xdr:colOff>295275</xdr:colOff>
      <xdr:row>29</xdr:row>
      <xdr:rowOff>38100</xdr:rowOff>
    </xdr:from>
    <xdr:to>
      <xdr:col>4</xdr:col>
      <xdr:colOff>552450</xdr:colOff>
      <xdr:row>30</xdr:row>
      <xdr:rowOff>28575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1533525" y="5695950"/>
          <a:ext cx="1628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できる　　　できない</a:t>
          </a:r>
        </a:p>
      </xdr:txBody>
    </xdr:sp>
    <xdr:clientData/>
  </xdr:twoCellAnchor>
  <xdr:twoCellAnchor editAs="oneCell">
    <xdr:from>
      <xdr:col>5</xdr:col>
      <xdr:colOff>257175</xdr:colOff>
      <xdr:row>29</xdr:row>
      <xdr:rowOff>38100</xdr:rowOff>
    </xdr:from>
    <xdr:to>
      <xdr:col>7</xdr:col>
      <xdr:colOff>895350</xdr:colOff>
      <xdr:row>30</xdr:row>
      <xdr:rowOff>28575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3552825" y="5695950"/>
          <a:ext cx="1628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できる　　　できない</a:t>
          </a:r>
        </a:p>
      </xdr:txBody>
    </xdr:sp>
    <xdr:clientData/>
  </xdr:twoCellAnchor>
  <xdr:twoCellAnchor editAs="oneCell">
    <xdr:from>
      <xdr:col>0</xdr:col>
      <xdr:colOff>304800</xdr:colOff>
      <xdr:row>30</xdr:row>
      <xdr:rowOff>171450</xdr:rowOff>
    </xdr:from>
    <xdr:to>
      <xdr:col>2</xdr:col>
      <xdr:colOff>47625</xdr:colOff>
      <xdr:row>31</xdr:row>
      <xdr:rowOff>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304800" y="6048375"/>
          <a:ext cx="981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（できない理由）</a:t>
          </a:r>
        </a:p>
      </xdr:txBody>
    </xdr:sp>
    <xdr:clientData/>
  </xdr:twoCellAnchor>
  <xdr:twoCellAnchor>
    <xdr:from>
      <xdr:col>2</xdr:col>
      <xdr:colOff>133350</xdr:colOff>
      <xdr:row>30</xdr:row>
      <xdr:rowOff>66675</xdr:rowOff>
    </xdr:from>
    <xdr:to>
      <xdr:col>4</xdr:col>
      <xdr:colOff>619125</xdr:colOff>
      <xdr:row>30</xdr:row>
      <xdr:rowOff>323850</xdr:rowOff>
    </xdr:to>
    <xdr:sp macro="" textlink="">
      <xdr:nvSpPr>
        <xdr:cNvPr id="2836" name="AutoShape 17"/>
        <xdr:cNvSpPr>
          <a:spLocks noChangeArrowheads="1"/>
        </xdr:cNvSpPr>
      </xdr:nvSpPr>
      <xdr:spPr bwMode="auto">
        <a:xfrm>
          <a:off x="1371600" y="5943600"/>
          <a:ext cx="1857375" cy="257175"/>
        </a:xfrm>
        <a:prstGeom prst="bracketPair">
          <a:avLst>
            <a:gd name="adj" fmla="val 18519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30</xdr:row>
      <xdr:rowOff>57150</xdr:rowOff>
    </xdr:from>
    <xdr:to>
      <xdr:col>7</xdr:col>
      <xdr:colOff>933450</xdr:colOff>
      <xdr:row>30</xdr:row>
      <xdr:rowOff>314325</xdr:rowOff>
    </xdr:to>
    <xdr:sp macro="" textlink="">
      <xdr:nvSpPr>
        <xdr:cNvPr id="2837" name="AutoShape 18"/>
        <xdr:cNvSpPr>
          <a:spLocks noChangeArrowheads="1"/>
        </xdr:cNvSpPr>
      </xdr:nvSpPr>
      <xdr:spPr bwMode="auto">
        <a:xfrm>
          <a:off x="3362325" y="5934075"/>
          <a:ext cx="1857375" cy="257175"/>
        </a:xfrm>
        <a:prstGeom prst="bracketPair">
          <a:avLst>
            <a:gd name="adj" fmla="val 18519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171450</xdr:colOff>
      <xdr:row>34</xdr:row>
      <xdr:rowOff>104775</xdr:rowOff>
    </xdr:from>
    <xdr:to>
      <xdr:col>14</xdr:col>
      <xdr:colOff>857250</xdr:colOff>
      <xdr:row>37</xdr:row>
      <xdr:rowOff>142875</xdr:rowOff>
    </xdr:to>
    <xdr:sp macro="" textlink="">
      <xdr:nvSpPr>
        <xdr:cNvPr id="2067" name="AutoShape 19"/>
        <xdr:cNvSpPr>
          <a:spLocks noChangeArrowheads="1"/>
        </xdr:cNvSpPr>
      </xdr:nvSpPr>
      <xdr:spPr bwMode="auto">
        <a:xfrm>
          <a:off x="5448300" y="6867525"/>
          <a:ext cx="4800600" cy="59055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ご記入いただきました個人情報は、ボーイスカウト岡崎第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団のもとに</a:t>
          </a:r>
          <a:endParaRPr lang="en-US" altLang="ja-JP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責任を持って管理し、団運営以外には情報を漏らさないことを約束致し</a:t>
          </a:r>
          <a:endParaRPr lang="en-US" altLang="ja-JP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ます。</a:t>
          </a:r>
        </a:p>
      </xdr:txBody>
    </xdr:sp>
    <xdr:clientData/>
  </xdr:twoCellAnchor>
  <xdr:twoCellAnchor editAs="oneCell">
    <xdr:from>
      <xdr:col>6</xdr:col>
      <xdr:colOff>9525</xdr:colOff>
      <xdr:row>12</xdr:row>
      <xdr:rowOff>209550</xdr:rowOff>
    </xdr:from>
    <xdr:to>
      <xdr:col>8</xdr:col>
      <xdr:colOff>66675</xdr:colOff>
      <xdr:row>14</xdr:row>
      <xdr:rowOff>200025</xdr:rowOff>
    </xdr:to>
    <xdr:sp macro="" textlink="">
      <xdr:nvSpPr>
        <xdr:cNvPr id="2069" name="Text Box 21"/>
        <xdr:cNvSpPr txBox="1">
          <a:spLocks noChangeArrowheads="1"/>
        </xdr:cNvSpPr>
      </xdr:nvSpPr>
      <xdr:spPr bwMode="auto">
        <a:xfrm>
          <a:off x="3990975" y="2552700"/>
          <a:ext cx="13525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ｱﾊﾟｰﾄ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､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ﾏﾝｼｮﾝの場合は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部屋番号まで記入下さい</a:t>
          </a:r>
        </a:p>
      </xdr:txBody>
    </xdr:sp>
    <xdr:clientData/>
  </xdr:twoCellAnchor>
  <xdr:twoCellAnchor>
    <xdr:from>
      <xdr:col>1</xdr:col>
      <xdr:colOff>352425</xdr:colOff>
      <xdr:row>27</xdr:row>
      <xdr:rowOff>47625</xdr:rowOff>
    </xdr:from>
    <xdr:to>
      <xdr:col>1</xdr:col>
      <xdr:colOff>581025</xdr:colOff>
      <xdr:row>27</xdr:row>
      <xdr:rowOff>123825</xdr:rowOff>
    </xdr:to>
    <xdr:sp macro="" textlink="">
      <xdr:nvSpPr>
        <xdr:cNvPr id="2840" name="AutoShape 22"/>
        <xdr:cNvSpPr>
          <a:spLocks noChangeArrowheads="1"/>
        </xdr:cNvSpPr>
      </xdr:nvSpPr>
      <xdr:spPr bwMode="auto">
        <a:xfrm>
          <a:off x="971550" y="5391150"/>
          <a:ext cx="228600" cy="76200"/>
        </a:xfrm>
        <a:prstGeom prst="rightArrow">
          <a:avLst>
            <a:gd name="adj1" fmla="val 50000"/>
            <a:gd name="adj2" fmla="val 7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38100</xdr:colOff>
      <xdr:row>27</xdr:row>
      <xdr:rowOff>0</xdr:rowOff>
    </xdr:from>
    <xdr:ext cx="835613" cy="168508"/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38100" y="5334000"/>
          <a:ext cx="835613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大人の入団者も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29</xdr:row>
      <xdr:rowOff>152400</xdr:rowOff>
    </xdr:from>
    <xdr:to>
      <xdr:col>7</xdr:col>
      <xdr:colOff>657225</xdr:colOff>
      <xdr:row>30</xdr:row>
      <xdr:rowOff>133350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2600325" y="5476875"/>
          <a:ext cx="26955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月以降に登録する場合は、半額になります</a:t>
          </a:r>
        </a:p>
      </xdr:txBody>
    </xdr:sp>
    <xdr:clientData/>
  </xdr:twoCellAnchor>
  <xdr:twoCellAnchor>
    <xdr:from>
      <xdr:col>0</xdr:col>
      <xdr:colOff>333375</xdr:colOff>
      <xdr:row>24</xdr:row>
      <xdr:rowOff>0</xdr:rowOff>
    </xdr:from>
    <xdr:to>
      <xdr:col>5</xdr:col>
      <xdr:colOff>628650</xdr:colOff>
      <xdr:row>27</xdr:row>
      <xdr:rowOff>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333375" y="4371975"/>
          <a:ext cx="3476625" cy="552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備考</a:t>
          </a:r>
        </a:p>
      </xdr:txBody>
    </xdr:sp>
    <xdr:clientData/>
  </xdr:twoCellAnchor>
  <xdr:oneCellAnchor>
    <xdr:from>
      <xdr:col>1</xdr:col>
      <xdr:colOff>66675</xdr:colOff>
      <xdr:row>44</xdr:row>
      <xdr:rowOff>28575</xdr:rowOff>
    </xdr:from>
    <xdr:ext cx="595548" cy="168508"/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133350" y="8201025"/>
          <a:ext cx="595548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月）</a:t>
          </a:r>
        </a:p>
      </xdr:txBody>
    </xdr:sp>
    <xdr:clientData/>
  </xdr:oneCellAnchor>
  <xdr:twoCellAnchor>
    <xdr:from>
      <xdr:col>4</xdr:col>
      <xdr:colOff>514351</xdr:colOff>
      <xdr:row>55</xdr:row>
      <xdr:rowOff>152400</xdr:rowOff>
    </xdr:from>
    <xdr:to>
      <xdr:col>6</xdr:col>
      <xdr:colOff>733426</xdr:colOff>
      <xdr:row>58</xdr:row>
      <xdr:rowOff>133350</xdr:rowOff>
    </xdr:to>
    <xdr:sp macro="" textlink="">
      <xdr:nvSpPr>
        <xdr:cNvPr id="3078" name="Rectangle 6"/>
        <xdr:cNvSpPr>
          <a:spLocks noChangeArrowheads="1"/>
        </xdr:cNvSpPr>
      </xdr:nvSpPr>
      <xdr:spPr bwMode="auto">
        <a:xfrm>
          <a:off x="2790826" y="10134600"/>
          <a:ext cx="171450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団会計サイン（支給日、氏名）</a:t>
          </a:r>
        </a:p>
      </xdr:txBody>
    </xdr:sp>
    <xdr:clientData/>
  </xdr:twoCellAnchor>
  <xdr:twoCellAnchor>
    <xdr:from>
      <xdr:col>8</xdr:col>
      <xdr:colOff>142875</xdr:colOff>
      <xdr:row>28</xdr:row>
      <xdr:rowOff>28575</xdr:rowOff>
    </xdr:from>
    <xdr:to>
      <xdr:col>8</xdr:col>
      <xdr:colOff>352425</xdr:colOff>
      <xdr:row>28</xdr:row>
      <xdr:rowOff>161925</xdr:rowOff>
    </xdr:to>
    <xdr:sp macro="" textlink="">
      <xdr:nvSpPr>
        <xdr:cNvPr id="1788" name="Rectangle 7"/>
        <xdr:cNvSpPr>
          <a:spLocks noChangeArrowheads="1"/>
        </xdr:cNvSpPr>
      </xdr:nvSpPr>
      <xdr:spPr bwMode="auto">
        <a:xfrm>
          <a:off x="5467350" y="5457825"/>
          <a:ext cx="209550" cy="1333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428625</xdr:colOff>
      <xdr:row>27</xdr:row>
      <xdr:rowOff>114300</xdr:rowOff>
    </xdr:from>
    <xdr:ext cx="819199" cy="201850"/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5753100" y="5419725"/>
          <a:ext cx="819199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に入力下さい</a:t>
          </a:r>
        </a:p>
      </xdr:txBody>
    </xdr:sp>
    <xdr:clientData/>
  </xdr:oneCellAnchor>
  <xdr:twoCellAnchor>
    <xdr:from>
      <xdr:col>8</xdr:col>
      <xdr:colOff>28575</xdr:colOff>
      <xdr:row>27</xdr:row>
      <xdr:rowOff>142875</xdr:rowOff>
    </xdr:from>
    <xdr:to>
      <xdr:col>9</xdr:col>
      <xdr:colOff>457200</xdr:colOff>
      <xdr:row>29</xdr:row>
      <xdr:rowOff>19050</xdr:rowOff>
    </xdr:to>
    <xdr:sp macro="" textlink="">
      <xdr:nvSpPr>
        <xdr:cNvPr id="1790" name="AutoShape 9"/>
        <xdr:cNvSpPr>
          <a:spLocks noChangeArrowheads="1"/>
        </xdr:cNvSpPr>
      </xdr:nvSpPr>
      <xdr:spPr bwMode="auto">
        <a:xfrm>
          <a:off x="5353050" y="5429250"/>
          <a:ext cx="13906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57150</xdr:colOff>
      <xdr:row>73</xdr:row>
      <xdr:rowOff>0</xdr:rowOff>
    </xdr:from>
    <xdr:to>
      <xdr:col>1</xdr:col>
      <xdr:colOff>76200</xdr:colOff>
      <xdr:row>74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23825" y="13954125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</xdr:row>
      <xdr:rowOff>47624</xdr:rowOff>
    </xdr:from>
    <xdr:to>
      <xdr:col>6</xdr:col>
      <xdr:colOff>47625</xdr:colOff>
      <xdr:row>3</xdr:row>
      <xdr:rowOff>57149</xdr:rowOff>
    </xdr:to>
    <xdr:sp macro="" textlink="">
      <xdr:nvSpPr>
        <xdr:cNvPr id="20" name="テキスト ボックス 19"/>
        <xdr:cNvSpPr txBox="1"/>
      </xdr:nvSpPr>
      <xdr:spPr>
        <a:xfrm>
          <a:off x="209550" y="247649"/>
          <a:ext cx="3609975" cy="3905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800">
              <a:latin typeface="HG丸ｺﾞｼｯｸM-PRO" pitchFamily="50" charset="-128"/>
              <a:ea typeface="HG丸ｺﾞｼｯｸM-PRO" pitchFamily="50" charset="-128"/>
            </a:rPr>
            <a:t>ボーイスカウト 登 録 申 請 書</a:t>
          </a:r>
        </a:p>
      </xdr:txBody>
    </xdr:sp>
    <xdr:clientData/>
  </xdr:twoCellAnchor>
  <xdr:twoCellAnchor>
    <xdr:from>
      <xdr:col>3</xdr:col>
      <xdr:colOff>95250</xdr:colOff>
      <xdr:row>62</xdr:row>
      <xdr:rowOff>66676</xdr:rowOff>
    </xdr:from>
    <xdr:to>
      <xdr:col>6</xdr:col>
      <xdr:colOff>28575</xdr:colOff>
      <xdr:row>64</xdr:row>
      <xdr:rowOff>161925</xdr:rowOff>
    </xdr:to>
    <xdr:sp macro="" textlink="">
      <xdr:nvSpPr>
        <xdr:cNvPr id="21" name="Rectangle 12"/>
        <xdr:cNvSpPr>
          <a:spLocks noChangeArrowheads="1"/>
        </xdr:cNvSpPr>
      </xdr:nvSpPr>
      <xdr:spPr bwMode="auto">
        <a:xfrm>
          <a:off x="1885950" y="10715626"/>
          <a:ext cx="2009775" cy="4571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27432" rIns="54864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領　収　証</a:t>
          </a:r>
        </a:p>
      </xdr:txBody>
    </xdr:sp>
    <xdr:clientData/>
  </xdr:twoCellAnchor>
  <xdr:twoCellAnchor editAs="oneCell">
    <xdr:from>
      <xdr:col>1</xdr:col>
      <xdr:colOff>133350</xdr:colOff>
      <xdr:row>61</xdr:row>
      <xdr:rowOff>171450</xdr:rowOff>
    </xdr:from>
    <xdr:to>
      <xdr:col>2</xdr:col>
      <xdr:colOff>57150</xdr:colOff>
      <xdr:row>65</xdr:row>
      <xdr:rowOff>28575</xdr:rowOff>
    </xdr:to>
    <xdr:pic>
      <xdr:nvPicPr>
        <xdr:cNvPr id="1794" name="図 22" descr="団マーク改b（モノクロ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1229975"/>
          <a:ext cx="6858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82</xdr:row>
      <xdr:rowOff>0</xdr:rowOff>
    </xdr:from>
    <xdr:to>
      <xdr:col>1</xdr:col>
      <xdr:colOff>76200</xdr:colOff>
      <xdr:row>83</xdr:row>
      <xdr:rowOff>0</xdr:rowOff>
    </xdr:to>
    <xdr:sp macro="" textlink="">
      <xdr:nvSpPr>
        <xdr:cNvPr id="1795" name="Text Box 16"/>
        <xdr:cNvSpPr txBox="1">
          <a:spLocks noChangeArrowheads="1"/>
        </xdr:cNvSpPr>
      </xdr:nvSpPr>
      <xdr:spPr bwMode="auto">
        <a:xfrm>
          <a:off x="123825" y="15630525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84</xdr:row>
      <xdr:rowOff>152400</xdr:rowOff>
    </xdr:from>
    <xdr:to>
      <xdr:col>7</xdr:col>
      <xdr:colOff>657225</xdr:colOff>
      <xdr:row>85</xdr:row>
      <xdr:rowOff>133350</xdr:rowOff>
    </xdr:to>
    <xdr:sp macro="" textlink="">
      <xdr:nvSpPr>
        <xdr:cNvPr id="15" name="Rectangle 2"/>
        <xdr:cNvSpPr>
          <a:spLocks noChangeArrowheads="1"/>
        </xdr:cNvSpPr>
      </xdr:nvSpPr>
      <xdr:spPr bwMode="auto">
        <a:xfrm>
          <a:off x="2381250" y="5886450"/>
          <a:ext cx="285750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月以降に登録する場合は、半額になります</a:t>
          </a:r>
        </a:p>
      </xdr:txBody>
    </xdr:sp>
    <xdr:clientData/>
  </xdr:twoCellAnchor>
  <xdr:twoCellAnchor>
    <xdr:from>
      <xdr:col>3</xdr:col>
      <xdr:colOff>495300</xdr:colOff>
      <xdr:row>84</xdr:row>
      <xdr:rowOff>28575</xdr:rowOff>
    </xdr:from>
    <xdr:to>
      <xdr:col>4</xdr:col>
      <xdr:colOff>285750</xdr:colOff>
      <xdr:row>84</xdr:row>
      <xdr:rowOff>161925</xdr:rowOff>
    </xdr:to>
    <xdr:sp macro="" textlink="">
      <xdr:nvSpPr>
        <xdr:cNvPr id="1797" name="AutoShape 4"/>
        <xdr:cNvSpPr>
          <a:spLocks noChangeArrowheads="1"/>
        </xdr:cNvSpPr>
      </xdr:nvSpPr>
      <xdr:spPr bwMode="auto">
        <a:xfrm rot="21172499" flipH="1">
          <a:off x="2009775" y="16002000"/>
          <a:ext cx="495300" cy="133350"/>
        </a:xfrm>
        <a:prstGeom prst="curvedDownArrow">
          <a:avLst>
            <a:gd name="adj1" fmla="val 74286"/>
            <a:gd name="adj2" fmla="val 148571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66675</xdr:colOff>
      <xdr:row>99</xdr:row>
      <xdr:rowOff>28575</xdr:rowOff>
    </xdr:from>
    <xdr:ext cx="595548" cy="168508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133350" y="18678525"/>
          <a:ext cx="595548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月）</a:t>
          </a:r>
        </a:p>
      </xdr:txBody>
    </xdr:sp>
    <xdr:clientData/>
  </xdr:oneCellAnchor>
  <xdr:oneCellAnchor>
    <xdr:from>
      <xdr:col>4</xdr:col>
      <xdr:colOff>333375</xdr:colOff>
      <xdr:row>50</xdr:row>
      <xdr:rowOff>0</xdr:rowOff>
    </xdr:from>
    <xdr:ext cx="710644" cy="259045"/>
    <xdr:sp macro="" textlink="">
      <xdr:nvSpPr>
        <xdr:cNvPr id="2" name="テキスト ボックス 1"/>
        <xdr:cNvSpPr txBox="1"/>
      </xdr:nvSpPr>
      <xdr:spPr>
        <a:xfrm>
          <a:off x="2552700" y="9144000"/>
          <a:ext cx="710644" cy="25904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/>
            <a:t>キリトリ線</a:t>
          </a:r>
        </a:p>
      </xdr:txBody>
    </xdr:sp>
    <xdr:clientData/>
  </xdr:oneCellAnchor>
  <xdr:oneCellAnchor>
    <xdr:from>
      <xdr:col>1</xdr:col>
      <xdr:colOff>0</xdr:colOff>
      <xdr:row>51</xdr:row>
      <xdr:rowOff>95250</xdr:rowOff>
    </xdr:from>
    <xdr:ext cx="802720" cy="311448"/>
    <xdr:sp macro="" textlink="">
      <xdr:nvSpPr>
        <xdr:cNvPr id="3" name="テキスト ボックス 2"/>
        <xdr:cNvSpPr txBox="1"/>
      </xdr:nvSpPr>
      <xdr:spPr>
        <a:xfrm>
          <a:off x="123825" y="9429750"/>
          <a:ext cx="802720" cy="311448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1600" b="1"/>
            <a:t>出納票</a:t>
          </a:r>
        </a:p>
      </xdr:txBody>
    </xdr:sp>
    <xdr:clientData/>
  </xdr:oneCellAnchor>
  <xdr:twoCellAnchor>
    <xdr:from>
      <xdr:col>4</xdr:col>
      <xdr:colOff>514350</xdr:colOff>
      <xdr:row>52</xdr:row>
      <xdr:rowOff>57150</xdr:rowOff>
    </xdr:from>
    <xdr:to>
      <xdr:col>6</xdr:col>
      <xdr:colOff>733426</xdr:colOff>
      <xdr:row>55</xdr:row>
      <xdr:rowOff>38100</xdr:rowOff>
    </xdr:to>
    <xdr:sp macro="" textlink="">
      <xdr:nvSpPr>
        <xdr:cNvPr id="22" name="Rectangle 6"/>
        <xdr:cNvSpPr>
          <a:spLocks noChangeArrowheads="1"/>
        </xdr:cNvSpPr>
      </xdr:nvSpPr>
      <xdr:spPr bwMode="auto">
        <a:xfrm>
          <a:off x="2790825" y="9486900"/>
          <a:ext cx="1714501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隊 受領者サイン（受領日、氏名）</a:t>
          </a:r>
        </a:p>
      </xdr:txBody>
    </xdr:sp>
    <xdr:clientData/>
  </xdr:twoCellAnchor>
  <xdr:oneCellAnchor>
    <xdr:from>
      <xdr:col>1</xdr:col>
      <xdr:colOff>66675</xdr:colOff>
      <xdr:row>99</xdr:row>
      <xdr:rowOff>28575</xdr:rowOff>
    </xdr:from>
    <xdr:ext cx="595548" cy="168508"/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133350" y="18678525"/>
          <a:ext cx="595548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月）</a:t>
          </a:r>
        </a:p>
      </xdr:txBody>
    </xdr:sp>
    <xdr:clientData/>
  </xdr:oneCellAnchor>
  <xdr:twoCellAnchor>
    <xdr:from>
      <xdr:col>3</xdr:col>
      <xdr:colOff>600075</xdr:colOff>
      <xdr:row>29</xdr:row>
      <xdr:rowOff>38100</xdr:rowOff>
    </xdr:from>
    <xdr:to>
      <xdr:col>4</xdr:col>
      <xdr:colOff>390525</xdr:colOff>
      <xdr:row>29</xdr:row>
      <xdr:rowOff>171450</xdr:rowOff>
    </xdr:to>
    <xdr:sp macro="" textlink="">
      <xdr:nvSpPr>
        <xdr:cNvPr id="1803" name="AutoShape 4"/>
        <xdr:cNvSpPr>
          <a:spLocks noChangeArrowheads="1"/>
        </xdr:cNvSpPr>
      </xdr:nvSpPr>
      <xdr:spPr bwMode="auto">
        <a:xfrm rot="21172499" flipH="1">
          <a:off x="2114550" y="5648325"/>
          <a:ext cx="495300" cy="133350"/>
        </a:xfrm>
        <a:prstGeom prst="curvedDownArrow">
          <a:avLst>
            <a:gd name="adj1" fmla="val 74286"/>
            <a:gd name="adj2" fmla="val 148571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75</xdr:row>
      <xdr:rowOff>104775</xdr:rowOff>
    </xdr:from>
    <xdr:to>
      <xdr:col>9</xdr:col>
      <xdr:colOff>133350</xdr:colOff>
      <xdr:row>78</xdr:row>
      <xdr:rowOff>66675</xdr:rowOff>
    </xdr:to>
    <xdr:sp macro="" textlink="">
      <xdr:nvSpPr>
        <xdr:cNvPr id="1804" name="円/楕円 3"/>
        <xdr:cNvSpPr>
          <a:spLocks noChangeArrowheads="1"/>
        </xdr:cNvSpPr>
      </xdr:nvSpPr>
      <xdr:spPr bwMode="auto">
        <a:xfrm>
          <a:off x="5791200" y="14401800"/>
          <a:ext cx="628650" cy="609600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685800</xdr:colOff>
      <xdr:row>30</xdr:row>
      <xdr:rowOff>142875</xdr:rowOff>
    </xdr:from>
    <xdr:to>
      <xdr:col>9</xdr:col>
      <xdr:colOff>238125</xdr:colOff>
      <xdr:row>46</xdr:row>
      <xdr:rowOff>38100</xdr:rowOff>
    </xdr:to>
    <xdr:sp macro="" textlink="">
      <xdr:nvSpPr>
        <xdr:cNvPr id="1805" name="正方形/長方形 3"/>
        <xdr:cNvSpPr>
          <a:spLocks noChangeArrowheads="1"/>
        </xdr:cNvSpPr>
      </xdr:nvSpPr>
      <xdr:spPr bwMode="auto">
        <a:xfrm>
          <a:off x="5267325" y="5934075"/>
          <a:ext cx="1257300" cy="2638425"/>
        </a:xfrm>
        <a:prstGeom prst="rect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</xdr:sp>
    <xdr:clientData/>
  </xdr:twoCellAnchor>
  <xdr:oneCellAnchor>
    <xdr:from>
      <xdr:col>8</xdr:col>
      <xdr:colOff>190500</xdr:colOff>
      <xdr:row>29</xdr:row>
      <xdr:rowOff>104775</xdr:rowOff>
    </xdr:from>
    <xdr:ext cx="828432" cy="259045"/>
    <xdr:sp macro="" textlink="">
      <xdr:nvSpPr>
        <xdr:cNvPr id="5" name="テキスト ボックス 4"/>
        <xdr:cNvSpPr txBox="1"/>
      </xdr:nvSpPr>
      <xdr:spPr>
        <a:xfrm>
          <a:off x="5514975" y="5715000"/>
          <a:ext cx="8284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手入力禁止</a:t>
          </a:r>
        </a:p>
      </xdr:txBody>
    </xdr:sp>
    <xdr:clientData/>
  </xdr:oneCellAnchor>
  <xdr:twoCellAnchor>
    <xdr:from>
      <xdr:col>5</xdr:col>
      <xdr:colOff>676275</xdr:colOff>
      <xdr:row>46</xdr:row>
      <xdr:rowOff>38100</xdr:rowOff>
    </xdr:from>
    <xdr:to>
      <xdr:col>9</xdr:col>
      <xdr:colOff>238125</xdr:colOff>
      <xdr:row>50</xdr:row>
      <xdr:rowOff>76200</xdr:rowOff>
    </xdr:to>
    <xdr:sp macro="" textlink="">
      <xdr:nvSpPr>
        <xdr:cNvPr id="1807" name="正方形/長方形 25"/>
        <xdr:cNvSpPr>
          <a:spLocks noChangeArrowheads="1"/>
        </xdr:cNvSpPr>
      </xdr:nvSpPr>
      <xdr:spPr bwMode="auto">
        <a:xfrm>
          <a:off x="3581400" y="8572500"/>
          <a:ext cx="2943225" cy="647700"/>
        </a:xfrm>
        <a:prstGeom prst="rect">
          <a:avLst/>
        </a:prstGeom>
        <a:noFill/>
        <a:ln w="38100" algn="ctr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1"/>
  <sheetViews>
    <sheetView zoomScale="75" workbookViewId="0">
      <selection activeCell="S27" sqref="S27"/>
    </sheetView>
  </sheetViews>
  <sheetFormatPr defaultRowHeight="13.5"/>
  <cols>
    <col min="1" max="2" width="8.125" customWidth="1"/>
    <col min="7" max="7" width="4" customWidth="1"/>
    <col min="8" max="8" width="13" customWidth="1"/>
    <col min="15" max="15" width="11.5" customWidth="1"/>
  </cols>
  <sheetData>
    <row r="1" spans="1:15" s="49" customFormat="1" ht="17.25">
      <c r="K1" s="147" t="s">
        <v>30</v>
      </c>
      <c r="L1" s="180"/>
      <c r="M1" s="180"/>
      <c r="N1" s="180"/>
      <c r="O1" s="180"/>
    </row>
    <row r="2" spans="1:15" s="49" customFormat="1" ht="17.25"/>
    <row r="3" spans="1:15" s="45" customFormat="1" ht="14.25">
      <c r="A3" s="45" t="s">
        <v>1</v>
      </c>
      <c r="J3" s="46" t="s">
        <v>9</v>
      </c>
    </row>
    <row r="4" spans="1:15" s="45" customFormat="1" ht="14.25">
      <c r="A4" s="45" t="s">
        <v>2</v>
      </c>
    </row>
    <row r="5" spans="1:15" s="45" customFormat="1" ht="14.25">
      <c r="A5" s="45" t="s">
        <v>8</v>
      </c>
    </row>
    <row r="6" spans="1:15" s="49" customFormat="1" ht="17.25">
      <c r="C6" s="182" t="s">
        <v>6</v>
      </c>
      <c r="D6" s="182"/>
      <c r="E6" s="182" t="s">
        <v>5</v>
      </c>
      <c r="F6" s="183"/>
    </row>
    <row r="7" spans="1:15" s="49" customFormat="1" ht="15.75" customHeight="1">
      <c r="A7" s="151" t="s">
        <v>3</v>
      </c>
      <c r="B7" s="175"/>
      <c r="C7" s="184"/>
      <c r="D7" s="185"/>
      <c r="E7" s="184"/>
      <c r="F7" s="185"/>
      <c r="H7" s="56" t="s">
        <v>10</v>
      </c>
    </row>
    <row r="8" spans="1:15" s="49" customFormat="1" ht="24.75" customHeight="1">
      <c r="A8" s="181" t="s">
        <v>4</v>
      </c>
      <c r="B8" s="175"/>
      <c r="C8" s="168"/>
      <c r="D8" s="186"/>
      <c r="E8" s="168"/>
      <c r="F8" s="186"/>
      <c r="H8" s="57"/>
    </row>
    <row r="9" spans="1:15" s="49" customFormat="1" ht="7.5" customHeight="1"/>
    <row r="10" spans="1:15" s="49" customFormat="1" ht="17.25">
      <c r="A10" s="146" t="s">
        <v>7</v>
      </c>
      <c r="B10" s="146"/>
      <c r="C10" s="188" t="s">
        <v>25</v>
      </c>
      <c r="D10" s="189"/>
      <c r="E10" s="189"/>
      <c r="F10" s="190"/>
      <c r="G10" s="140"/>
      <c r="H10" s="187"/>
    </row>
    <row r="11" spans="1:15" s="49" customFormat="1" ht="7.5" customHeight="1"/>
    <row r="12" spans="1:15" s="49" customFormat="1" ht="17.25" customHeight="1">
      <c r="A12" s="146" t="s">
        <v>110</v>
      </c>
      <c r="B12" s="150"/>
      <c r="C12" s="176"/>
      <c r="D12" s="194"/>
      <c r="E12" s="194"/>
      <c r="F12" s="192"/>
      <c r="G12" s="176"/>
      <c r="H12" s="192"/>
    </row>
    <row r="13" spans="1:15" s="49" customFormat="1" ht="17.25" customHeight="1">
      <c r="A13" s="146" t="s">
        <v>28</v>
      </c>
      <c r="B13" s="175"/>
      <c r="C13" s="176"/>
      <c r="D13" s="141"/>
      <c r="E13" s="141"/>
      <c r="F13" s="142"/>
      <c r="G13" s="64"/>
      <c r="H13" s="64"/>
    </row>
    <row r="14" spans="1:15" s="49" customFormat="1" ht="7.5" customHeight="1">
      <c r="E14" s="7"/>
    </row>
    <row r="15" spans="1:15" s="49" customFormat="1" ht="17.25">
      <c r="A15" s="147" t="s">
        <v>11</v>
      </c>
      <c r="B15" s="173"/>
      <c r="C15" s="165"/>
      <c r="D15" s="171"/>
      <c r="E15" s="172"/>
      <c r="F15" s="45"/>
      <c r="G15" s="45"/>
      <c r="H15" s="45"/>
    </row>
    <row r="16" spans="1:15" s="49" customFormat="1" ht="17.25">
      <c r="A16" s="147" t="s">
        <v>12</v>
      </c>
      <c r="B16" s="173"/>
      <c r="C16" s="165"/>
      <c r="D16" s="166"/>
      <c r="E16" s="166"/>
      <c r="F16" s="166"/>
      <c r="G16" s="166"/>
      <c r="H16" s="167"/>
    </row>
    <row r="17" spans="1:8" s="49" customFormat="1" ht="17.25">
      <c r="A17" s="147"/>
      <c r="B17" s="173"/>
      <c r="C17" s="177"/>
      <c r="D17" s="178"/>
      <c r="E17" s="178"/>
      <c r="F17" s="178"/>
      <c r="G17" s="178"/>
      <c r="H17" s="179"/>
    </row>
    <row r="18" spans="1:8" s="49" customFormat="1" ht="7.5" customHeight="1">
      <c r="A18" s="58"/>
      <c r="B18" s="58"/>
    </row>
    <row r="19" spans="1:8" s="49" customFormat="1" ht="17.25">
      <c r="A19" s="147" t="s">
        <v>13</v>
      </c>
      <c r="B19" s="147"/>
      <c r="C19" s="195"/>
      <c r="D19" s="196"/>
      <c r="E19" s="196"/>
      <c r="F19" s="197"/>
    </row>
    <row r="20" spans="1:8" s="49" customFormat="1" ht="17.25">
      <c r="A20" s="139" t="s">
        <v>27</v>
      </c>
      <c r="B20" s="174"/>
      <c r="C20" s="140"/>
      <c r="D20" s="141"/>
      <c r="E20" s="141"/>
      <c r="F20" s="142"/>
    </row>
    <row r="21" spans="1:8" s="49" customFormat="1" ht="22.5" customHeight="1">
      <c r="A21" s="147" t="s">
        <v>26</v>
      </c>
      <c r="B21" s="147"/>
      <c r="C21" s="140"/>
      <c r="D21" s="191"/>
      <c r="E21" s="191"/>
      <c r="F21" s="191"/>
      <c r="G21" s="191"/>
      <c r="H21" s="186"/>
    </row>
    <row r="22" spans="1:8" s="49" customFormat="1" ht="7.5" customHeight="1">
      <c r="A22" s="38"/>
      <c r="B22" s="38"/>
      <c r="C22" s="41"/>
      <c r="D22" s="59"/>
      <c r="E22" s="59"/>
      <c r="F22" s="59"/>
    </row>
    <row r="23" spans="1:8" s="49" customFormat="1" ht="15.75" customHeight="1">
      <c r="A23" s="151" t="s">
        <v>15</v>
      </c>
      <c r="B23" s="152"/>
      <c r="C23" s="193"/>
      <c r="D23" s="193"/>
      <c r="E23" s="193"/>
      <c r="F23" s="168"/>
      <c r="G23" s="169"/>
      <c r="H23" s="170"/>
    </row>
    <row r="24" spans="1:8" s="49" customFormat="1" ht="20.25" customHeight="1">
      <c r="A24" s="139" t="s">
        <v>14</v>
      </c>
      <c r="B24" s="174"/>
      <c r="C24" s="193"/>
      <c r="D24" s="193"/>
      <c r="E24" s="193"/>
      <c r="F24" s="193"/>
      <c r="G24" s="193"/>
      <c r="H24" s="193"/>
    </row>
    <row r="25" spans="1:8" s="49" customFormat="1" ht="17.25">
      <c r="A25" s="146" t="s">
        <v>16</v>
      </c>
      <c r="B25" s="150"/>
      <c r="C25" s="50"/>
      <c r="D25" s="51"/>
      <c r="E25" s="52"/>
      <c r="F25" s="50"/>
      <c r="G25" s="51"/>
      <c r="H25" s="52"/>
    </row>
    <row r="26" spans="1:8" s="49" customFormat="1" ht="17.25">
      <c r="A26" s="63" t="s">
        <v>17</v>
      </c>
      <c r="C26" s="60"/>
      <c r="D26" s="61"/>
      <c r="E26" s="62"/>
      <c r="F26" s="60"/>
      <c r="G26" s="61"/>
      <c r="H26" s="62"/>
    </row>
    <row r="27" spans="1:8" s="49" customFormat="1" ht="17.25">
      <c r="A27" s="63" t="s">
        <v>18</v>
      </c>
      <c r="C27" s="60"/>
      <c r="D27" s="61"/>
      <c r="E27" s="62"/>
      <c r="F27" s="60"/>
      <c r="G27" s="61"/>
      <c r="H27" s="62"/>
    </row>
    <row r="28" spans="1:8" s="49" customFormat="1" ht="17.25">
      <c r="C28" s="53"/>
      <c r="D28" s="54"/>
      <c r="E28" s="55"/>
      <c r="F28" s="53"/>
      <c r="G28" s="54"/>
      <c r="H28" s="55"/>
    </row>
    <row r="29" spans="1:8" s="49" customFormat="1" ht="7.5" customHeight="1"/>
    <row r="30" spans="1:8" s="49" customFormat="1" ht="17.25">
      <c r="A30" s="153" t="s">
        <v>19</v>
      </c>
      <c r="B30" s="153"/>
      <c r="C30" s="154"/>
      <c r="D30" s="160"/>
      <c r="E30" s="161"/>
      <c r="F30" s="154"/>
      <c r="G30" s="155"/>
      <c r="H30" s="156"/>
    </row>
    <row r="31" spans="1:8" s="49" customFormat="1" ht="27.75" customHeight="1">
      <c r="A31" s="148" t="s">
        <v>20</v>
      </c>
      <c r="B31" s="149"/>
      <c r="C31" s="162"/>
      <c r="D31" s="163"/>
      <c r="E31" s="164"/>
      <c r="F31" s="157"/>
      <c r="G31" s="158"/>
      <c r="H31" s="159"/>
    </row>
    <row r="32" spans="1:8" s="49" customFormat="1" ht="7.5" customHeight="1"/>
    <row r="33" spans="1:8" s="49" customFormat="1" ht="17.25">
      <c r="A33" s="139" t="s">
        <v>21</v>
      </c>
      <c r="B33" s="139"/>
      <c r="C33" s="50"/>
      <c r="D33" s="51"/>
      <c r="E33" s="51"/>
      <c r="F33" s="51"/>
      <c r="G33" s="51"/>
      <c r="H33" s="52"/>
    </row>
    <row r="34" spans="1:8" s="49" customFormat="1" ht="17.25">
      <c r="A34" s="145" t="s">
        <v>22</v>
      </c>
      <c r="B34" s="145"/>
      <c r="C34" s="60"/>
      <c r="D34" s="61"/>
      <c r="E34" s="61"/>
      <c r="F34" s="61"/>
      <c r="G34" s="61"/>
      <c r="H34" s="62"/>
    </row>
    <row r="35" spans="1:8" s="49" customFormat="1" ht="17.25">
      <c r="C35" s="53"/>
      <c r="D35" s="54"/>
      <c r="E35" s="54"/>
      <c r="F35" s="54"/>
      <c r="G35" s="54"/>
      <c r="H35" s="55"/>
    </row>
    <row r="36" spans="1:8" s="49" customFormat="1" ht="7.5" customHeight="1"/>
    <row r="37" spans="1:8" s="49" customFormat="1" ht="18.75" customHeight="1">
      <c r="A37" s="139" t="s">
        <v>24</v>
      </c>
      <c r="B37" s="139"/>
      <c r="C37" s="50"/>
      <c r="D37" s="51"/>
      <c r="E37" s="51"/>
      <c r="F37" s="51"/>
      <c r="G37" s="51"/>
      <c r="H37" s="52"/>
    </row>
    <row r="38" spans="1:8" s="49" customFormat="1" ht="18.75" customHeight="1">
      <c r="A38" s="143" t="s">
        <v>23</v>
      </c>
      <c r="B38" s="144"/>
      <c r="C38" s="53"/>
      <c r="D38" s="54"/>
      <c r="E38" s="54"/>
      <c r="F38" s="54"/>
      <c r="G38" s="54"/>
      <c r="H38" s="55"/>
    </row>
    <row r="39" spans="1:8" s="49" customFormat="1" ht="17.25"/>
    <row r="40" spans="1:8" s="49" customFormat="1" ht="17.25"/>
    <row r="41" spans="1:8" s="49" customFormat="1" ht="17.25"/>
    <row r="42" spans="1:8" s="49" customFormat="1" ht="17.25"/>
    <row r="43" spans="1:8" s="49" customFormat="1" ht="17.25"/>
    <row r="44" spans="1:8" s="49" customFormat="1" ht="17.25"/>
    <row r="45" spans="1:8" s="49" customFormat="1" ht="17.25"/>
    <row r="46" spans="1:8" s="49" customFormat="1" ht="17.25"/>
    <row r="47" spans="1:8" s="49" customFormat="1" ht="17.25"/>
    <row r="48" spans="1:8" s="49" customFormat="1" ht="17.25"/>
    <row r="49" s="49" customFormat="1" ht="17.25"/>
    <row r="50" s="49" customFormat="1" ht="17.25"/>
    <row r="51" s="49" customFormat="1" ht="17.25"/>
    <row r="52" s="49" customFormat="1" ht="17.25"/>
    <row r="53" s="49" customFormat="1" ht="17.25"/>
    <row r="54" s="49" customFormat="1" ht="17.25"/>
    <row r="55" s="49" customFormat="1" ht="17.25"/>
    <row r="56" s="49" customFormat="1" ht="17.25"/>
    <row r="57" s="49" customFormat="1" ht="17.25"/>
    <row r="58" s="49" customFormat="1" ht="17.25"/>
    <row r="59" s="49" customFormat="1" ht="17.25"/>
    <row r="60" s="49" customFormat="1" ht="17.25"/>
    <row r="61" s="49" customFormat="1" ht="17.25"/>
    <row r="62" s="49" customFormat="1" ht="17.25"/>
    <row r="63" s="49" customFormat="1" ht="17.25"/>
    <row r="64" s="49" customFormat="1" ht="17.25"/>
    <row r="65" s="49" customFormat="1" ht="17.25"/>
    <row r="66" s="49" customFormat="1" ht="17.25"/>
    <row r="67" s="49" customFormat="1" ht="17.25"/>
    <row r="68" s="49" customFormat="1" ht="17.25"/>
    <row r="69" s="49" customFormat="1" ht="17.25"/>
    <row r="70" s="48" customFormat="1" ht="17.25"/>
    <row r="71" s="48" customFormat="1" ht="17.25"/>
  </sheetData>
  <mergeCells count="43">
    <mergeCell ref="G10:H10"/>
    <mergeCell ref="C10:F10"/>
    <mergeCell ref="C21:H21"/>
    <mergeCell ref="G12:H12"/>
    <mergeCell ref="A12:B12"/>
    <mergeCell ref="F24:H24"/>
    <mergeCell ref="C24:E24"/>
    <mergeCell ref="C23:E23"/>
    <mergeCell ref="C12:F12"/>
    <mergeCell ref="C19:F19"/>
    <mergeCell ref="K1:O1"/>
    <mergeCell ref="A8:B8"/>
    <mergeCell ref="A7:B7"/>
    <mergeCell ref="C6:D6"/>
    <mergeCell ref="E6:F6"/>
    <mergeCell ref="C7:D7"/>
    <mergeCell ref="E7:F7"/>
    <mergeCell ref="C8:D8"/>
    <mergeCell ref="E8:F8"/>
    <mergeCell ref="A13:B13"/>
    <mergeCell ref="A19:B19"/>
    <mergeCell ref="A20:B20"/>
    <mergeCell ref="C13:F13"/>
    <mergeCell ref="A16:B17"/>
    <mergeCell ref="C17:H17"/>
    <mergeCell ref="A30:B30"/>
    <mergeCell ref="F30:H31"/>
    <mergeCell ref="C30:E31"/>
    <mergeCell ref="C16:H16"/>
    <mergeCell ref="F23:H23"/>
    <mergeCell ref="C15:E15"/>
    <mergeCell ref="A15:B15"/>
    <mergeCell ref="A24:B24"/>
    <mergeCell ref="A33:B33"/>
    <mergeCell ref="C20:F20"/>
    <mergeCell ref="A38:B38"/>
    <mergeCell ref="A37:B37"/>
    <mergeCell ref="A34:B34"/>
    <mergeCell ref="A10:B10"/>
    <mergeCell ref="A21:B21"/>
    <mergeCell ref="A31:B31"/>
    <mergeCell ref="A25:B25"/>
    <mergeCell ref="A23:B23"/>
  </mergeCells>
  <phoneticPr fontId="5"/>
  <pageMargins left="0.59055118110236227" right="0.55118110236220474" top="0.39370078740157483" bottom="0.27559055118110237" header="0.35433070866141736" footer="0.27559055118110237"/>
  <pageSetup paperSize="9" orientation="landscape" horizontalDpi="300" verticalDpi="300" r:id="rId1"/>
  <headerFooter alignWithMargins="0">
    <oddFooter xml:space="preserve">&amp;R&amp;"ＭＳ Ｐゴシック,斜体"&amp;10作成：060822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11"/>
  <sheetViews>
    <sheetView tabSelected="1" topLeftCell="A37" zoomScaleNormal="100" workbookViewId="0">
      <selection activeCell="M9" sqref="M9"/>
    </sheetView>
  </sheetViews>
  <sheetFormatPr defaultRowHeight="13.5"/>
  <cols>
    <col min="1" max="1" width="0.875" customWidth="1"/>
    <col min="2" max="2" width="10" customWidth="1"/>
    <col min="4" max="4" width="9.25" bestFit="1" customWidth="1"/>
    <col min="6" max="6" width="10.625" customWidth="1"/>
    <col min="7" max="7" width="11.375" customWidth="1"/>
    <col min="8" max="8" width="9.75" customWidth="1"/>
    <col min="9" max="9" width="12.625" customWidth="1"/>
    <col min="10" max="10" width="6.875" customWidth="1"/>
  </cols>
  <sheetData>
    <row r="1" spans="1:10" s="1" customFormat="1" ht="20.25" customHeight="1">
      <c r="B1" s="121" t="s">
        <v>108</v>
      </c>
      <c r="H1" s="81" t="s">
        <v>118</v>
      </c>
      <c r="I1" s="256"/>
      <c r="J1" s="257"/>
    </row>
    <row r="2" spans="1:10" s="1" customFormat="1" ht="3" customHeight="1">
      <c r="I2" s="147" t="s">
        <v>71</v>
      </c>
      <c r="J2" s="147"/>
    </row>
    <row r="3" spans="1:10" s="1" customFormat="1" ht="21" customHeight="1">
      <c r="G3" s="2"/>
      <c r="H3" s="81" t="s">
        <v>119</v>
      </c>
      <c r="I3" s="201" t="s">
        <v>71</v>
      </c>
      <c r="J3" s="202"/>
    </row>
    <row r="4" spans="1:10" s="1" customFormat="1" ht="12" customHeight="1">
      <c r="H4" s="2"/>
      <c r="I4" s="2"/>
      <c r="J4" s="2"/>
    </row>
    <row r="5" spans="1:10" s="1" customFormat="1" ht="14.25">
      <c r="A5" s="1" t="s">
        <v>89</v>
      </c>
    </row>
    <row r="6" spans="1:10" s="1" customFormat="1" ht="14.25">
      <c r="A6" s="1" t="s">
        <v>31</v>
      </c>
    </row>
    <row r="7" spans="1:10" s="1" customFormat="1" ht="14.25">
      <c r="A7" s="1" t="s">
        <v>88</v>
      </c>
    </row>
    <row r="8" spans="1:10" s="1" customFormat="1" ht="17.25" customHeight="1" thickBot="1">
      <c r="C8" s="129" t="s">
        <v>6</v>
      </c>
      <c r="D8" s="129" t="s">
        <v>5</v>
      </c>
      <c r="G8" s="129" t="s">
        <v>6</v>
      </c>
      <c r="H8" s="129" t="s">
        <v>5</v>
      </c>
    </row>
    <row r="9" spans="1:10" s="1" customFormat="1" ht="22.5" customHeight="1" thickBot="1">
      <c r="B9" s="20" t="s">
        <v>32</v>
      </c>
      <c r="C9" s="277"/>
      <c r="D9" s="278"/>
      <c r="E9" s="279"/>
      <c r="F9" s="6" t="s">
        <v>33</v>
      </c>
      <c r="G9" s="277" t="s">
        <v>72</v>
      </c>
      <c r="H9" s="278"/>
      <c r="I9" s="280"/>
    </row>
    <row r="10" spans="1:10" s="1" customFormat="1" ht="9" customHeight="1" thickBot="1"/>
    <row r="11" spans="1:10" s="1" customFormat="1" ht="21.75" customHeight="1" thickBot="1">
      <c r="B11" s="5" t="s">
        <v>34</v>
      </c>
      <c r="C11" s="269"/>
      <c r="D11" s="270"/>
      <c r="E11" s="271"/>
      <c r="G11" s="20" t="s">
        <v>35</v>
      </c>
      <c r="H11" s="267" t="s">
        <v>36</v>
      </c>
      <c r="I11" s="268"/>
    </row>
    <row r="12" spans="1:10" s="1" customFormat="1" ht="9" customHeight="1" thickBot="1">
      <c r="B12" s="39"/>
      <c r="C12" s="40"/>
      <c r="D12" s="36"/>
      <c r="E12" s="36"/>
      <c r="G12" s="41"/>
      <c r="H12" s="41"/>
      <c r="I12" s="41"/>
    </row>
    <row r="13" spans="1:10" s="1" customFormat="1" ht="21.75" customHeight="1" thickBot="1">
      <c r="B13" s="272" t="s">
        <v>80</v>
      </c>
      <c r="C13" s="273"/>
      <c r="D13" s="215" t="s">
        <v>73</v>
      </c>
      <c r="E13" s="216"/>
      <c r="F13" s="87" t="s">
        <v>120</v>
      </c>
      <c r="G13" s="88" t="s">
        <v>87</v>
      </c>
      <c r="H13" s="42" t="s">
        <v>86</v>
      </c>
      <c r="I13" s="37"/>
    </row>
    <row r="14" spans="1:10" s="1" customFormat="1" ht="9" customHeight="1" thickBot="1"/>
    <row r="15" spans="1:10" s="1" customFormat="1" ht="19.5" customHeight="1" thickBot="1">
      <c r="B15" s="35" t="s">
        <v>37</v>
      </c>
      <c r="C15" s="206" t="s">
        <v>74</v>
      </c>
      <c r="D15" s="207"/>
      <c r="E15" s="4"/>
      <c r="F15" s="120" t="s">
        <v>38</v>
      </c>
      <c r="G15" s="4"/>
      <c r="H15" s="4"/>
      <c r="I15" s="4"/>
    </row>
    <row r="16" spans="1:10" s="1" customFormat="1" ht="16.5" customHeight="1">
      <c r="B16" s="217" t="s">
        <v>39</v>
      </c>
      <c r="C16" s="206"/>
      <c r="D16" s="281"/>
      <c r="E16" s="281"/>
      <c r="F16" s="281"/>
      <c r="G16" s="281"/>
      <c r="H16" s="281"/>
      <c r="I16" s="207"/>
    </row>
    <row r="17" spans="1:16" s="1" customFormat="1" ht="16.5" customHeight="1" thickBot="1">
      <c r="B17" s="218"/>
      <c r="C17" s="282"/>
      <c r="D17" s="283"/>
      <c r="E17" s="283"/>
      <c r="F17" s="283"/>
      <c r="G17" s="283"/>
      <c r="H17" s="283"/>
      <c r="I17" s="284"/>
    </row>
    <row r="18" spans="1:16" s="1" customFormat="1" ht="15" thickBot="1">
      <c r="G18" s="3" t="s">
        <v>76</v>
      </c>
      <c r="H18" s="11"/>
    </row>
    <row r="19" spans="1:16" s="1" customFormat="1" ht="21.75" customHeight="1" thickBot="1">
      <c r="B19" s="8" t="s">
        <v>40</v>
      </c>
      <c r="C19" s="274" t="s">
        <v>75</v>
      </c>
      <c r="D19" s="275"/>
      <c r="E19" s="276"/>
      <c r="G19" s="24" t="s">
        <v>41</v>
      </c>
      <c r="H19" s="240"/>
      <c r="I19" s="242"/>
    </row>
    <row r="20" spans="1:16" s="1" customFormat="1" ht="9" customHeight="1" thickBot="1"/>
    <row r="21" spans="1:16" s="1" customFormat="1" ht="21.75" customHeight="1" thickBot="1">
      <c r="B21" s="24" t="s">
        <v>42</v>
      </c>
      <c r="C21" s="240"/>
      <c r="D21" s="241"/>
      <c r="E21" s="242"/>
      <c r="F21" s="21" t="s">
        <v>43</v>
      </c>
    </row>
    <row r="22" spans="1:16" s="1" customFormat="1" ht="15" thickBot="1">
      <c r="F22" s="22" t="s">
        <v>44</v>
      </c>
    </row>
    <row r="23" spans="1:16" s="1" customFormat="1" ht="21.75" customHeight="1" thickBot="1">
      <c r="B23" s="131" t="s">
        <v>45</v>
      </c>
      <c r="C23" s="137"/>
      <c r="D23" s="132" t="s">
        <v>126</v>
      </c>
      <c r="E23" s="138"/>
      <c r="F23" s="23" t="s">
        <v>127</v>
      </c>
    </row>
    <row r="24" spans="1:16" s="1" customFormat="1" ht="9" customHeight="1">
      <c r="B24" s="13"/>
      <c r="C24" s="14"/>
      <c r="D24" s="15"/>
      <c r="E24" s="15"/>
      <c r="F24" s="9"/>
    </row>
    <row r="25" spans="1:16" s="1" customFormat="1" ht="14.25">
      <c r="B25" s="13"/>
      <c r="C25" s="14"/>
      <c r="D25" s="15"/>
      <c r="E25" s="15"/>
      <c r="F25" s="9"/>
      <c r="G25" s="243" t="s">
        <v>46</v>
      </c>
      <c r="H25" s="289"/>
      <c r="I25" s="290"/>
    </row>
    <row r="26" spans="1:16" s="1" customFormat="1" ht="14.25">
      <c r="B26" s="13"/>
      <c r="C26" s="14"/>
      <c r="D26" s="15"/>
      <c r="E26" s="15"/>
      <c r="F26" s="9"/>
      <c r="G26" s="244"/>
      <c r="H26" s="291"/>
      <c r="I26" s="292"/>
    </row>
    <row r="27" spans="1:16" s="1" customFormat="1" ht="14.25">
      <c r="B27" s="13"/>
      <c r="C27" s="14"/>
      <c r="D27" s="15"/>
      <c r="E27" s="15"/>
      <c r="F27" s="9"/>
      <c r="G27" s="245"/>
      <c r="H27" s="293"/>
      <c r="I27" s="294"/>
      <c r="L27" s="133" t="s">
        <v>113</v>
      </c>
      <c r="M27" s="133" t="s">
        <v>128</v>
      </c>
      <c r="N27" s="133" t="s">
        <v>130</v>
      </c>
      <c r="O27" s="133" t="s">
        <v>131</v>
      </c>
      <c r="P27" s="133" t="s">
        <v>132</v>
      </c>
    </row>
    <row r="28" spans="1:16" s="1" customFormat="1" ht="9.75" customHeight="1">
      <c r="L28" s="12"/>
      <c r="M28" s="136"/>
      <c r="N28" s="136"/>
      <c r="O28" s="136"/>
      <c r="P28" s="136"/>
    </row>
    <row r="29" spans="1:16" s="1" customFormat="1" ht="14.25">
      <c r="A29" s="1" t="s">
        <v>47</v>
      </c>
      <c r="L29" s="12"/>
      <c r="M29" s="136"/>
      <c r="N29" s="136"/>
      <c r="O29" s="136"/>
      <c r="P29" s="136"/>
    </row>
    <row r="30" spans="1:16" s="1" customFormat="1" ht="14.25">
      <c r="B30" s="140" t="s">
        <v>112</v>
      </c>
      <c r="C30" s="225"/>
      <c r="D30" s="226"/>
      <c r="L30" s="12">
        <v>4</v>
      </c>
      <c r="M30" s="136">
        <v>800</v>
      </c>
      <c r="N30" s="136">
        <v>2200</v>
      </c>
      <c r="O30" s="136">
        <v>1500</v>
      </c>
      <c r="P30" s="136">
        <v>800</v>
      </c>
    </row>
    <row r="31" spans="1:16" s="1" customFormat="1" ht="14.25">
      <c r="B31" s="56" t="s">
        <v>113</v>
      </c>
      <c r="C31" s="81" t="s">
        <v>129</v>
      </c>
      <c r="D31" s="81" t="s">
        <v>111</v>
      </c>
      <c r="L31" s="12">
        <v>5</v>
      </c>
      <c r="M31" s="136">
        <v>800</v>
      </c>
      <c r="N31" s="136">
        <v>2200</v>
      </c>
      <c r="O31" s="136">
        <v>1500</v>
      </c>
      <c r="P31" s="136">
        <v>800</v>
      </c>
    </row>
    <row r="32" spans="1:16" s="1" customFormat="1" ht="14.25">
      <c r="B32" s="12" t="s">
        <v>122</v>
      </c>
      <c r="C32" s="34">
        <v>2200</v>
      </c>
      <c r="D32" s="34">
        <v>1100</v>
      </c>
      <c r="E32" s="9" t="s">
        <v>48</v>
      </c>
      <c r="I32" s="134" t="str">
        <f>IF(C23="","0",VLOOKUP(C23,L29:P45,3,FALSE))</f>
        <v>0</v>
      </c>
      <c r="J32" s="16" t="s">
        <v>49</v>
      </c>
      <c r="L32" s="12">
        <v>6</v>
      </c>
      <c r="M32" s="136">
        <v>800</v>
      </c>
      <c r="N32" s="136">
        <v>2200</v>
      </c>
      <c r="O32" s="136">
        <v>1500</v>
      </c>
      <c r="P32" s="136">
        <v>800</v>
      </c>
    </row>
    <row r="33" spans="1:16" s="1" customFormat="1" ht="14.25">
      <c r="B33" s="12" t="s">
        <v>50</v>
      </c>
      <c r="C33" s="34">
        <v>1500</v>
      </c>
      <c r="D33" s="34">
        <v>750</v>
      </c>
      <c r="E33" s="9" t="s">
        <v>51</v>
      </c>
      <c r="I33" s="134" t="str">
        <f>IF(C23="","0",VLOOKUP(C23,L29:P45,4,FALSE))</f>
        <v>0</v>
      </c>
      <c r="J33" s="16" t="s">
        <v>52</v>
      </c>
      <c r="L33" s="12">
        <v>7</v>
      </c>
      <c r="M33" s="136">
        <v>800</v>
      </c>
      <c r="N33" s="136">
        <v>2200</v>
      </c>
      <c r="O33" s="136">
        <v>1500</v>
      </c>
      <c r="P33" s="136">
        <v>800</v>
      </c>
    </row>
    <row r="34" spans="1:16" s="1" customFormat="1" ht="14.25">
      <c r="B34" s="12" t="s">
        <v>53</v>
      </c>
      <c r="C34" s="34">
        <v>800</v>
      </c>
      <c r="D34" s="34">
        <v>400</v>
      </c>
      <c r="E34" s="9" t="s">
        <v>83</v>
      </c>
      <c r="I34" s="134" t="str">
        <f>IF(C23="","0",VLOOKUP(C23,L29:P45,5,FALSE))</f>
        <v>0</v>
      </c>
      <c r="J34" s="16" t="s">
        <v>54</v>
      </c>
      <c r="L34" s="12">
        <v>8</v>
      </c>
      <c r="M34" s="136">
        <v>800</v>
      </c>
      <c r="N34" s="136">
        <v>2200</v>
      </c>
      <c r="O34" s="136">
        <v>1500</v>
      </c>
      <c r="P34" s="136">
        <v>800</v>
      </c>
    </row>
    <row r="35" spans="1:16" s="1" customFormat="1" ht="8.25" customHeight="1">
      <c r="B35" s="68"/>
      <c r="C35" s="69"/>
      <c r="D35" s="69"/>
      <c r="E35" s="9"/>
      <c r="I35" s="115"/>
      <c r="J35" s="16"/>
      <c r="L35" s="12"/>
      <c r="M35" s="136"/>
      <c r="N35" s="136"/>
      <c r="O35" s="136"/>
      <c r="P35" s="136"/>
    </row>
    <row r="36" spans="1:16" s="1" customFormat="1" ht="14.25" customHeight="1">
      <c r="B36" s="127" t="s">
        <v>97</v>
      </c>
      <c r="C36" s="253" t="s">
        <v>115</v>
      </c>
      <c r="D36" s="254"/>
      <c r="E36" s="266" t="s">
        <v>114</v>
      </c>
      <c r="F36" s="143"/>
      <c r="G36" s="143"/>
      <c r="L36" s="12"/>
      <c r="M36" s="136"/>
      <c r="N36" s="136"/>
      <c r="O36" s="136"/>
      <c r="P36" s="136"/>
    </row>
    <row r="37" spans="1:16" s="1" customFormat="1" ht="14.25">
      <c r="B37" s="128" t="s">
        <v>65</v>
      </c>
      <c r="C37" s="114">
        <v>800</v>
      </c>
      <c r="D37" s="34">
        <v>600</v>
      </c>
      <c r="E37" s="219" t="s">
        <v>125</v>
      </c>
      <c r="F37" s="220"/>
      <c r="G37" s="220"/>
      <c r="H37" s="3"/>
      <c r="I37" s="134" t="str">
        <f>IF(C23="","0",VLOOKUP(C23,L29:P45,2,FALSE))</f>
        <v>0</v>
      </c>
      <c r="J37" s="17" t="s">
        <v>0</v>
      </c>
      <c r="K37" s="47">
        <f>IF(G37&lt;=8,100,K49)</f>
        <v>100</v>
      </c>
      <c r="L37" s="12"/>
      <c r="M37" s="136"/>
      <c r="N37" s="136"/>
      <c r="O37" s="136"/>
      <c r="P37" s="136"/>
    </row>
    <row r="38" spans="1:16" s="1" customFormat="1" ht="8.25" customHeight="1">
      <c r="A38" s="4"/>
      <c r="B38" s="68"/>
      <c r="C38" s="69"/>
      <c r="D38" s="67"/>
      <c r="E38" s="66"/>
      <c r="F38" s="67"/>
      <c r="G38" s="65"/>
      <c r="H38" s="3"/>
      <c r="I38" s="70"/>
      <c r="J38" s="17"/>
      <c r="K38" s="47"/>
      <c r="L38" s="12"/>
      <c r="M38" s="136"/>
      <c r="N38" s="136"/>
      <c r="O38" s="136"/>
      <c r="P38" s="136"/>
    </row>
    <row r="39" spans="1:16" s="1" customFormat="1" ht="14.25" customHeight="1">
      <c r="B39" s="247" t="s">
        <v>55</v>
      </c>
      <c r="C39" s="248"/>
      <c r="D39" s="89">
        <v>7000</v>
      </c>
      <c r="E39" s="227" t="s">
        <v>133</v>
      </c>
      <c r="F39" s="228"/>
      <c r="G39" s="228"/>
      <c r="H39" s="228"/>
      <c r="I39" s="228"/>
      <c r="J39" s="17"/>
      <c r="L39" s="12">
        <v>9</v>
      </c>
      <c r="M39" s="136">
        <v>600</v>
      </c>
      <c r="N39" s="136">
        <v>1100</v>
      </c>
      <c r="O39" s="136">
        <v>750</v>
      </c>
      <c r="P39" s="136">
        <v>400</v>
      </c>
    </row>
    <row r="40" spans="1:16" s="1" customFormat="1" ht="14.25">
      <c r="B40" s="210" t="s">
        <v>124</v>
      </c>
      <c r="C40" s="211"/>
      <c r="D40" s="211"/>
      <c r="E40" s="211"/>
      <c r="F40" s="31"/>
      <c r="G40" s="82"/>
      <c r="H40" s="33" t="s">
        <v>56</v>
      </c>
      <c r="I40" s="71">
        <f>IF(G40&lt;10,G40*700,7000)</f>
        <v>0</v>
      </c>
      <c r="J40" s="17" t="s">
        <v>62</v>
      </c>
      <c r="L40" s="12">
        <v>10</v>
      </c>
      <c r="M40" s="136">
        <v>600</v>
      </c>
      <c r="N40" s="136">
        <v>1100</v>
      </c>
      <c r="O40" s="136">
        <v>750</v>
      </c>
      <c r="P40" s="136">
        <v>400</v>
      </c>
    </row>
    <row r="41" spans="1:16" s="1" customFormat="1" ht="14.25" customHeight="1">
      <c r="B41" s="249" t="s">
        <v>92</v>
      </c>
      <c r="C41" s="250"/>
      <c r="D41" s="123"/>
      <c r="E41" s="33" t="s">
        <v>91</v>
      </c>
      <c r="J41" s="17"/>
      <c r="L41" s="12">
        <v>11</v>
      </c>
      <c r="M41" s="136">
        <v>600</v>
      </c>
      <c r="N41" s="136">
        <v>1100</v>
      </c>
      <c r="O41" s="136">
        <v>750</v>
      </c>
      <c r="P41" s="136">
        <v>400</v>
      </c>
    </row>
    <row r="42" spans="1:16" s="1" customFormat="1" ht="14.25">
      <c r="B42" s="198" t="s">
        <v>57</v>
      </c>
      <c r="C42" s="25" t="s">
        <v>58</v>
      </c>
      <c r="D42" s="203" t="s">
        <v>59</v>
      </c>
      <c r="E42" s="204"/>
      <c r="F42" s="205"/>
      <c r="G42" s="83"/>
      <c r="H42" s="33" t="s">
        <v>56</v>
      </c>
      <c r="I42" s="72">
        <f>G42*750</f>
        <v>0</v>
      </c>
      <c r="J42" s="17" t="s">
        <v>66</v>
      </c>
      <c r="L42" s="12">
        <v>12</v>
      </c>
      <c r="M42" s="136">
        <v>600</v>
      </c>
      <c r="N42" s="136">
        <v>1100</v>
      </c>
      <c r="O42" s="136">
        <v>750</v>
      </c>
      <c r="P42" s="136">
        <v>400</v>
      </c>
    </row>
    <row r="43" spans="1:16" s="1" customFormat="1" ht="14.25">
      <c r="B43" s="199"/>
      <c r="C43" s="25" t="s">
        <v>60</v>
      </c>
      <c r="D43" s="203" t="s">
        <v>109</v>
      </c>
      <c r="E43" s="204"/>
      <c r="F43" s="205"/>
      <c r="G43" s="83"/>
      <c r="H43" s="33" t="s">
        <v>56</v>
      </c>
      <c r="I43" s="72">
        <f>G43*1000</f>
        <v>0</v>
      </c>
      <c r="J43" s="17" t="s">
        <v>66</v>
      </c>
      <c r="L43" s="12">
        <v>1</v>
      </c>
      <c r="M43" s="136">
        <v>600</v>
      </c>
      <c r="N43" s="136">
        <v>1100</v>
      </c>
      <c r="O43" s="136">
        <v>750</v>
      </c>
      <c r="P43" s="136">
        <v>400</v>
      </c>
    </row>
    <row r="44" spans="1:16" s="1" customFormat="1" ht="14.25">
      <c r="B44" s="199"/>
      <c r="C44" s="25" t="s">
        <v>61</v>
      </c>
      <c r="D44" s="203" t="s">
        <v>109</v>
      </c>
      <c r="E44" s="204"/>
      <c r="F44" s="205"/>
      <c r="G44" s="83"/>
      <c r="H44" s="33" t="s">
        <v>56</v>
      </c>
      <c r="I44" s="72">
        <f>G44*1000</f>
        <v>0</v>
      </c>
      <c r="J44" s="17" t="s">
        <v>66</v>
      </c>
      <c r="L44" s="12">
        <v>2</v>
      </c>
      <c r="M44" s="136">
        <v>600</v>
      </c>
      <c r="N44" s="136">
        <v>1100</v>
      </c>
      <c r="O44" s="136">
        <v>750</v>
      </c>
      <c r="P44" s="136">
        <v>400</v>
      </c>
    </row>
    <row r="45" spans="1:16" s="1" customFormat="1" ht="14.25">
      <c r="B45" s="199"/>
      <c r="C45" s="26" t="s">
        <v>63</v>
      </c>
      <c r="D45" s="203" t="s">
        <v>59</v>
      </c>
      <c r="E45" s="204"/>
      <c r="F45" s="205"/>
      <c r="G45" s="83"/>
      <c r="H45" s="33" t="s">
        <v>56</v>
      </c>
      <c r="I45" s="72">
        <f>G45*750</f>
        <v>0</v>
      </c>
      <c r="J45" s="17" t="s">
        <v>66</v>
      </c>
      <c r="L45" s="12">
        <v>3</v>
      </c>
      <c r="M45" s="136">
        <v>600</v>
      </c>
      <c r="N45" s="136">
        <v>1100</v>
      </c>
      <c r="O45" s="136">
        <v>750</v>
      </c>
      <c r="P45" s="136">
        <v>400</v>
      </c>
    </row>
    <row r="46" spans="1:16" s="1" customFormat="1" ht="14.25">
      <c r="B46" s="200"/>
      <c r="C46" s="26" t="s">
        <v>64</v>
      </c>
      <c r="D46" s="212">
        <v>0</v>
      </c>
      <c r="E46" s="213"/>
      <c r="F46" s="214"/>
      <c r="I46" s="4"/>
      <c r="L46" s="12"/>
      <c r="M46" s="136"/>
      <c r="N46" s="136"/>
      <c r="O46" s="136"/>
      <c r="P46" s="136"/>
    </row>
    <row r="47" spans="1:16" s="1" customFormat="1" ht="6" customHeight="1">
      <c r="B47" s="80"/>
      <c r="K47" s="47">
        <f>IF(G37=4,0,K37)</f>
        <v>100</v>
      </c>
    </row>
    <row r="48" spans="1:16" s="1" customFormat="1" ht="12.75" customHeight="1" thickBot="1">
      <c r="B48" s="119" t="s">
        <v>116</v>
      </c>
      <c r="C48" s="32"/>
      <c r="H48" s="259" t="s">
        <v>90</v>
      </c>
      <c r="I48" s="259"/>
      <c r="J48" s="17"/>
      <c r="K48" s="47"/>
    </row>
    <row r="49" spans="1:11" s="1" customFormat="1" ht="14.25">
      <c r="B49" s="33" t="s">
        <v>117</v>
      </c>
      <c r="D49" s="91"/>
      <c r="E49" s="90"/>
      <c r="F49" s="92"/>
      <c r="G49" s="260" t="s">
        <v>67</v>
      </c>
      <c r="H49" s="262">
        <f>I32+I33+I34+I37+I40+I42+I43+I44+I45</f>
        <v>0</v>
      </c>
      <c r="I49" s="263"/>
      <c r="K49" s="47">
        <f>IF(G37&lt;=12,200,0)</f>
        <v>200</v>
      </c>
    </row>
    <row r="50" spans="1:11" s="1" customFormat="1" ht="15" thickBot="1">
      <c r="B50" s="33" t="s">
        <v>123</v>
      </c>
      <c r="D50" s="90"/>
      <c r="E50" s="90"/>
      <c r="F50" s="92"/>
      <c r="G50" s="261"/>
      <c r="H50" s="264"/>
      <c r="I50" s="265"/>
    </row>
    <row r="51" spans="1:11" s="1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1" s="1" customFormat="1" ht="12.75" customHeight="1"/>
    <row r="53" spans="1:11" s="1" customFormat="1" ht="14.25"/>
    <row r="54" spans="1:11" s="1" customFormat="1" ht="14.25">
      <c r="B54" s="27" t="s">
        <v>77</v>
      </c>
    </row>
    <row r="55" spans="1:11" s="1" customFormat="1" ht="15" thickBot="1">
      <c r="B55" s="33" t="s">
        <v>84</v>
      </c>
      <c r="F55" s="18"/>
      <c r="G55" s="19"/>
      <c r="H55" s="18"/>
      <c r="I55" s="79" t="s">
        <v>85</v>
      </c>
      <c r="J55" s="19"/>
    </row>
    <row r="56" spans="1:11" s="1" customFormat="1" ht="15" thickTop="1">
      <c r="A56" s="80" t="s">
        <v>105</v>
      </c>
      <c r="B56" s="80"/>
      <c r="H56" s="28" t="s">
        <v>58</v>
      </c>
      <c r="I56" s="84">
        <f>IF(D41&lt;=5,I42,I42*85/90)</f>
        <v>0</v>
      </c>
      <c r="J56" s="33" t="s">
        <v>82</v>
      </c>
    </row>
    <row r="57" spans="1:11" s="1" customFormat="1" ht="14.25">
      <c r="A57" s="33" t="s">
        <v>94</v>
      </c>
      <c r="H57" s="29" t="s">
        <v>68</v>
      </c>
      <c r="I57" s="85">
        <f>I43*9/12</f>
        <v>0</v>
      </c>
    </row>
    <row r="58" spans="1:11" s="1" customFormat="1" ht="14.25">
      <c r="A58" s="33" t="s">
        <v>95</v>
      </c>
      <c r="H58" s="29" t="s">
        <v>61</v>
      </c>
      <c r="I58" s="85">
        <f>I44*9/12</f>
        <v>0</v>
      </c>
    </row>
    <row r="59" spans="1:11" s="1" customFormat="1" ht="15" thickBot="1">
      <c r="A59" s="33" t="s">
        <v>96</v>
      </c>
      <c r="H59" s="30" t="s">
        <v>63</v>
      </c>
      <c r="I59" s="86">
        <f>I45*6/9</f>
        <v>0</v>
      </c>
    </row>
    <row r="60" spans="1:11" s="1" customFormat="1" ht="15" customHeight="1" thickTop="1">
      <c r="G60" s="122" t="s">
        <v>98</v>
      </c>
    </row>
    <row r="61" spans="1:11" s="1" customFormat="1" ht="11.25" customHeight="1"/>
    <row r="62" spans="1:11" s="1" customFormat="1" ht="14.25"/>
    <row r="63" spans="1:11" s="1" customFormat="1" ht="14.25"/>
    <row r="64" spans="1:11" s="1" customFormat="1" ht="21.75" customHeight="1">
      <c r="H64" s="81" t="s">
        <v>121</v>
      </c>
      <c r="I64" s="258"/>
      <c r="J64" s="258"/>
    </row>
    <row r="65" spans="2:9" s="1" customFormat="1" ht="14.25"/>
    <row r="66" spans="2:9" s="1" customFormat="1" ht="14.25"/>
    <row r="67" spans="2:9" s="1" customFormat="1" ht="14.25">
      <c r="B67" s="229" t="str">
        <f>IF(C9="","",C9)</f>
        <v/>
      </c>
      <c r="C67" s="229"/>
      <c r="D67" s="229"/>
      <c r="E67" s="231" t="s">
        <v>69</v>
      </c>
      <c r="G67" s="246"/>
      <c r="H67" s="246"/>
      <c r="I67" s="246"/>
    </row>
    <row r="68" spans="2:9" s="1" customFormat="1" ht="23.25" customHeight="1">
      <c r="B68" s="230"/>
      <c r="C68" s="230"/>
      <c r="D68" s="230"/>
      <c r="E68" s="232"/>
    </row>
    <row r="69" spans="2:9" s="1" customFormat="1" ht="14.25">
      <c r="B69" s="43"/>
      <c r="C69" s="43"/>
      <c r="D69" s="43"/>
    </row>
    <row r="70" spans="2:9" s="1" customFormat="1" ht="14.25">
      <c r="B70" s="43"/>
      <c r="C70" s="43"/>
      <c r="D70" s="43"/>
    </row>
    <row r="71" spans="2:9" s="1" customFormat="1" ht="27.75" customHeight="1">
      <c r="B71" s="75"/>
      <c r="C71" s="76" t="s">
        <v>78</v>
      </c>
      <c r="D71" s="251">
        <f>H49</f>
        <v>0</v>
      </c>
      <c r="E71" s="252"/>
      <c r="F71" s="77" t="s">
        <v>79</v>
      </c>
      <c r="G71" s="75"/>
    </row>
    <row r="72" spans="2:9" s="1" customFormat="1" ht="41.25" customHeight="1">
      <c r="B72" s="73" t="s">
        <v>107</v>
      </c>
      <c r="C72" s="74"/>
      <c r="D72" s="74"/>
      <c r="E72" s="48"/>
      <c r="F72" s="48"/>
      <c r="G72" s="48"/>
    </row>
    <row r="73" spans="2:9" s="1" customFormat="1" ht="14.25">
      <c r="B73" s="44"/>
      <c r="C73" s="43"/>
      <c r="D73" s="43"/>
    </row>
    <row r="74" spans="2:9" s="27" customFormat="1"/>
    <row r="75" spans="2:9" s="27" customFormat="1">
      <c r="G75" s="46"/>
    </row>
    <row r="76" spans="2:9" s="27" customFormat="1">
      <c r="G76" s="27" t="s">
        <v>70</v>
      </c>
    </row>
    <row r="77" spans="2:9" s="27" customFormat="1" ht="18.75" customHeight="1">
      <c r="G77" s="27" t="s">
        <v>29</v>
      </c>
      <c r="H77" s="46"/>
      <c r="I77" s="46"/>
    </row>
    <row r="78" spans="2:9" s="27" customFormat="1" ht="18.75" customHeight="1">
      <c r="H78" s="46"/>
      <c r="I78" s="46"/>
    </row>
    <row r="79" spans="2:9" s="27" customFormat="1">
      <c r="G79" s="3" t="s">
        <v>106</v>
      </c>
    </row>
    <row r="80" spans="2:9" s="27" customFormat="1"/>
    <row r="81" spans="1:11" s="27" customForma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112"/>
    </row>
    <row r="82" spans="1:11" s="27" customFormat="1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</row>
    <row r="83" spans="1:11">
      <c r="B83" t="s">
        <v>93</v>
      </c>
    </row>
    <row r="85" spans="1:11" ht="14.25">
      <c r="B85" s="1"/>
      <c r="C85" s="1"/>
      <c r="D85" s="1"/>
      <c r="E85" s="1"/>
      <c r="F85" s="1"/>
      <c r="G85" s="1"/>
      <c r="H85" s="1"/>
      <c r="I85" s="1"/>
      <c r="J85" s="1"/>
    </row>
    <row r="86" spans="1:11" ht="14.25">
      <c r="B86" s="56" t="s">
        <v>81</v>
      </c>
      <c r="C86" s="81" t="s">
        <v>129</v>
      </c>
      <c r="D86" s="81" t="s">
        <v>111</v>
      </c>
      <c r="E86" s="1"/>
      <c r="F86" s="1"/>
      <c r="G86" s="1"/>
      <c r="H86" s="1"/>
      <c r="I86" s="1"/>
      <c r="J86" s="1"/>
    </row>
    <row r="87" spans="1:11" ht="14.25">
      <c r="B87" s="12" t="s">
        <v>122</v>
      </c>
      <c r="C87" s="34">
        <v>2200</v>
      </c>
      <c r="D87" s="34">
        <v>1100</v>
      </c>
      <c r="E87" s="104" t="s">
        <v>48</v>
      </c>
      <c r="F87" s="95"/>
      <c r="G87" s="95"/>
      <c r="H87" s="95"/>
      <c r="I87" s="96" t="str">
        <f>I32</f>
        <v>0</v>
      </c>
      <c r="J87" s="16" t="s">
        <v>49</v>
      </c>
    </row>
    <row r="88" spans="1:11" ht="14.25">
      <c r="B88" s="93" t="s">
        <v>50</v>
      </c>
      <c r="C88" s="34">
        <v>1500</v>
      </c>
      <c r="D88" s="34">
        <v>750</v>
      </c>
      <c r="E88" s="104" t="s">
        <v>51</v>
      </c>
      <c r="F88" s="95"/>
      <c r="G88" s="95"/>
      <c r="H88" s="95"/>
      <c r="I88" s="96" t="str">
        <f>I33</f>
        <v>0</v>
      </c>
      <c r="J88" s="16" t="s">
        <v>52</v>
      </c>
    </row>
    <row r="89" spans="1:11" ht="14.25">
      <c r="B89" s="93" t="s">
        <v>53</v>
      </c>
      <c r="C89" s="34">
        <v>800</v>
      </c>
      <c r="D89" s="34">
        <v>400</v>
      </c>
      <c r="E89" s="104" t="s">
        <v>83</v>
      </c>
      <c r="F89" s="95"/>
      <c r="G89" s="95"/>
      <c r="H89" s="95"/>
      <c r="I89" s="96" t="str">
        <f>I34</f>
        <v>0</v>
      </c>
      <c r="J89" s="16" t="s">
        <v>54</v>
      </c>
    </row>
    <row r="90" spans="1:11" ht="9.75" customHeight="1">
      <c r="B90" s="97"/>
      <c r="C90" s="32"/>
      <c r="D90" s="32"/>
      <c r="E90" s="94"/>
      <c r="F90" s="95"/>
      <c r="G90" s="95"/>
      <c r="H90" s="95"/>
      <c r="I90" s="115"/>
      <c r="J90" s="16"/>
    </row>
    <row r="91" spans="1:11" ht="14.25">
      <c r="B91" s="127" t="s">
        <v>97</v>
      </c>
      <c r="C91" s="253" t="s">
        <v>115</v>
      </c>
      <c r="D91" s="254"/>
      <c r="E91" s="266" t="s">
        <v>114</v>
      </c>
      <c r="F91" s="143"/>
      <c r="G91" s="143"/>
      <c r="H91" s="95"/>
      <c r="I91" s="95"/>
      <c r="J91" s="1"/>
    </row>
    <row r="92" spans="1:11" ht="14.25">
      <c r="B92" s="128" t="s">
        <v>65</v>
      </c>
      <c r="C92" s="114">
        <v>800</v>
      </c>
      <c r="D92" s="34">
        <v>600</v>
      </c>
      <c r="E92" s="219" t="s">
        <v>125</v>
      </c>
      <c r="F92" s="220"/>
      <c r="G92" s="220"/>
      <c r="H92" s="99"/>
      <c r="I92" s="135" t="str">
        <f>I37</f>
        <v>0</v>
      </c>
      <c r="J92" s="17" t="s">
        <v>0</v>
      </c>
    </row>
    <row r="93" spans="1:11" ht="14.25">
      <c r="B93" s="100"/>
      <c r="C93" s="69"/>
      <c r="D93" s="98"/>
      <c r="E93" s="101"/>
      <c r="F93" s="98"/>
      <c r="G93" s="65"/>
      <c r="H93" s="99"/>
      <c r="I93" s="70"/>
      <c r="J93" s="17"/>
    </row>
    <row r="94" spans="1:11" ht="15.75" customHeight="1">
      <c r="B94" s="221" t="s">
        <v>55</v>
      </c>
      <c r="C94" s="222"/>
      <c r="D94" s="89">
        <v>7000</v>
      </c>
      <c r="E94" s="223" t="s">
        <v>103</v>
      </c>
      <c r="F94" s="224"/>
      <c r="G94" s="224"/>
      <c r="H94" s="224"/>
      <c r="I94" s="224"/>
      <c r="J94" s="17"/>
    </row>
    <row r="95" spans="1:11" ht="14.25">
      <c r="B95" s="208" t="s">
        <v>124</v>
      </c>
      <c r="C95" s="209"/>
      <c r="D95" s="209"/>
      <c r="E95" s="209"/>
      <c r="F95" s="102"/>
      <c r="G95" s="103">
        <f>G40</f>
        <v>0</v>
      </c>
      <c r="H95" s="104" t="s">
        <v>56</v>
      </c>
      <c r="I95" s="105">
        <f>I40</f>
        <v>0</v>
      </c>
      <c r="J95" s="17" t="s">
        <v>62</v>
      </c>
    </row>
    <row r="96" spans="1:11" ht="14.25">
      <c r="B96" s="295" t="s">
        <v>92</v>
      </c>
      <c r="C96" s="296"/>
      <c r="D96" s="106">
        <f>D41</f>
        <v>0</v>
      </c>
      <c r="E96" s="104" t="s">
        <v>91</v>
      </c>
      <c r="F96" s="95"/>
      <c r="G96" s="95"/>
      <c r="H96" s="95"/>
      <c r="I96" s="95"/>
      <c r="J96" s="17"/>
    </row>
    <row r="97" spans="1:11" ht="14.25">
      <c r="B97" s="198" t="s">
        <v>57</v>
      </c>
      <c r="C97" s="25" t="s">
        <v>58</v>
      </c>
      <c r="D97" s="203" t="s">
        <v>59</v>
      </c>
      <c r="E97" s="204"/>
      <c r="F97" s="205"/>
      <c r="G97" s="107">
        <f>G42</f>
        <v>0</v>
      </c>
      <c r="H97" s="104" t="s">
        <v>56</v>
      </c>
      <c r="I97" s="108">
        <f>I42</f>
        <v>0</v>
      </c>
      <c r="J97" s="17" t="s">
        <v>66</v>
      </c>
    </row>
    <row r="98" spans="1:11" ht="14.25">
      <c r="B98" s="199"/>
      <c r="C98" s="25" t="s">
        <v>60</v>
      </c>
      <c r="D98" s="203" t="s">
        <v>109</v>
      </c>
      <c r="E98" s="204"/>
      <c r="F98" s="205"/>
      <c r="G98" s="107">
        <f>G43</f>
        <v>0</v>
      </c>
      <c r="H98" s="104" t="s">
        <v>56</v>
      </c>
      <c r="I98" s="108">
        <f>I43</f>
        <v>0</v>
      </c>
      <c r="J98" s="17" t="s">
        <v>66</v>
      </c>
    </row>
    <row r="99" spans="1:11" ht="14.25">
      <c r="B99" s="199"/>
      <c r="C99" s="25" t="s">
        <v>61</v>
      </c>
      <c r="D99" s="203" t="s">
        <v>109</v>
      </c>
      <c r="E99" s="204"/>
      <c r="F99" s="205"/>
      <c r="G99" s="107">
        <f>G44</f>
        <v>0</v>
      </c>
      <c r="H99" s="104" t="s">
        <v>56</v>
      </c>
      <c r="I99" s="108">
        <f>I44</f>
        <v>0</v>
      </c>
      <c r="J99" s="17" t="s">
        <v>66</v>
      </c>
    </row>
    <row r="100" spans="1:11" ht="14.25">
      <c r="B100" s="199"/>
      <c r="C100" s="26" t="s">
        <v>63</v>
      </c>
      <c r="D100" s="203" t="s">
        <v>59</v>
      </c>
      <c r="E100" s="204"/>
      <c r="F100" s="205"/>
      <c r="G100" s="107">
        <f>G45</f>
        <v>0</v>
      </c>
      <c r="H100" s="104" t="s">
        <v>56</v>
      </c>
      <c r="I100" s="108">
        <f>I45</f>
        <v>0</v>
      </c>
      <c r="J100" s="17" t="s">
        <v>66</v>
      </c>
    </row>
    <row r="101" spans="1:11" ht="14.25">
      <c r="B101" s="200"/>
      <c r="C101" s="26" t="s">
        <v>64</v>
      </c>
      <c r="D101" s="212">
        <v>0</v>
      </c>
      <c r="E101" s="213"/>
      <c r="F101" s="214"/>
      <c r="G101" s="95"/>
      <c r="H101" s="95"/>
      <c r="I101" s="97"/>
      <c r="J101" s="1"/>
    </row>
    <row r="102" spans="1:11" ht="14.25">
      <c r="B102" s="109"/>
      <c r="C102" s="95"/>
      <c r="D102" s="95"/>
      <c r="E102" s="95"/>
      <c r="F102" s="95"/>
      <c r="G102" s="95"/>
      <c r="H102" s="95"/>
      <c r="I102" s="95"/>
      <c r="J102" s="1"/>
    </row>
    <row r="103" spans="1:11" ht="15" thickBot="1">
      <c r="B103" s="119" t="s">
        <v>116</v>
      </c>
      <c r="C103" s="32"/>
      <c r="D103" s="1"/>
      <c r="E103" s="95"/>
      <c r="F103" s="95"/>
      <c r="G103" s="95"/>
      <c r="H103" s="233" t="s">
        <v>90</v>
      </c>
      <c r="I103" s="233"/>
      <c r="J103" s="17"/>
    </row>
    <row r="104" spans="1:11" ht="14.25">
      <c r="B104" s="33" t="s">
        <v>117</v>
      </c>
      <c r="C104" s="1"/>
      <c r="D104" s="91"/>
      <c r="E104" s="110"/>
      <c r="F104" s="111"/>
      <c r="G104" s="238" t="s">
        <v>67</v>
      </c>
      <c r="H104" s="285">
        <f>H49</f>
        <v>0</v>
      </c>
      <c r="I104" s="286"/>
      <c r="J104" s="1"/>
    </row>
    <row r="105" spans="1:11" ht="15" thickBot="1">
      <c r="B105" s="33" t="s">
        <v>123</v>
      </c>
      <c r="C105" s="1"/>
      <c r="D105" s="90"/>
      <c r="E105" s="110"/>
      <c r="F105" s="111"/>
      <c r="G105" s="239"/>
      <c r="H105" s="287"/>
      <c r="I105" s="288"/>
      <c r="J105" s="1"/>
    </row>
    <row r="106" spans="1:11" ht="14.25">
      <c r="B106" s="33"/>
      <c r="C106" s="1"/>
      <c r="D106" s="90"/>
      <c r="E106" s="110"/>
      <c r="F106" s="130"/>
      <c r="G106" s="102"/>
      <c r="H106" s="14"/>
      <c r="I106" s="14"/>
      <c r="J106" s="1"/>
    </row>
    <row r="107" spans="1:11" ht="15" thickBot="1">
      <c r="A107" s="113"/>
      <c r="B107" s="4"/>
      <c r="C107" s="4"/>
      <c r="D107" s="4"/>
      <c r="E107" s="4"/>
      <c r="F107" s="4"/>
      <c r="G107" s="4"/>
      <c r="H107" s="4"/>
      <c r="I107" s="4"/>
      <c r="J107" s="4"/>
      <c r="K107" s="113"/>
    </row>
    <row r="108" spans="1:11" ht="14.25">
      <c r="F108" s="234" t="s">
        <v>99</v>
      </c>
      <c r="G108" s="235"/>
      <c r="H108" s="236" t="s">
        <v>100</v>
      </c>
      <c r="I108" s="237"/>
    </row>
    <row r="109" spans="1:11" ht="14.25" customHeight="1">
      <c r="F109" s="116" t="s">
        <v>101</v>
      </c>
      <c r="G109" s="117" t="s">
        <v>102</v>
      </c>
      <c r="H109" s="117" t="s">
        <v>101</v>
      </c>
      <c r="I109" s="118" t="s">
        <v>102</v>
      </c>
    </row>
    <row r="110" spans="1:11" ht="34.5" customHeight="1" thickBot="1">
      <c r="F110" s="124"/>
      <c r="G110" s="125"/>
      <c r="H110" s="125"/>
      <c r="I110" s="126"/>
    </row>
    <row r="111" spans="1:11">
      <c r="A111" s="113"/>
      <c r="B111" s="113"/>
      <c r="C111" s="113"/>
      <c r="D111" s="113"/>
      <c r="E111" s="113"/>
      <c r="F111" s="255" t="s">
        <v>104</v>
      </c>
      <c r="G111" s="255"/>
      <c r="H111" s="255"/>
      <c r="I111" s="255"/>
      <c r="J111" s="113"/>
    </row>
  </sheetData>
  <mergeCells count="58">
    <mergeCell ref="C9:E9"/>
    <mergeCell ref="G9:I9"/>
    <mergeCell ref="C16:I17"/>
    <mergeCell ref="H104:I105"/>
    <mergeCell ref="H19:I19"/>
    <mergeCell ref="H25:I27"/>
    <mergeCell ref="E36:G36"/>
    <mergeCell ref="E92:G92"/>
    <mergeCell ref="C91:D91"/>
    <mergeCell ref="B96:C96"/>
    <mergeCell ref="I1:J1"/>
    <mergeCell ref="I64:J64"/>
    <mergeCell ref="H48:I48"/>
    <mergeCell ref="G49:G50"/>
    <mergeCell ref="H49:I50"/>
    <mergeCell ref="E91:G91"/>
    <mergeCell ref="H11:I11"/>
    <mergeCell ref="C11:E11"/>
    <mergeCell ref="B13:C13"/>
    <mergeCell ref="C19:E19"/>
    <mergeCell ref="B42:B46"/>
    <mergeCell ref="B39:C39"/>
    <mergeCell ref="B41:C41"/>
    <mergeCell ref="D71:E71"/>
    <mergeCell ref="C36:D36"/>
    <mergeCell ref="F111:I111"/>
    <mergeCell ref="D97:F97"/>
    <mergeCell ref="D98:F98"/>
    <mergeCell ref="D99:F99"/>
    <mergeCell ref="D100:F100"/>
    <mergeCell ref="D101:F101"/>
    <mergeCell ref="H103:I103"/>
    <mergeCell ref="F108:G108"/>
    <mergeCell ref="H108:I108"/>
    <mergeCell ref="G104:G105"/>
    <mergeCell ref="C21:E21"/>
    <mergeCell ref="G25:G27"/>
    <mergeCell ref="G67:I67"/>
    <mergeCell ref="B16:B17"/>
    <mergeCell ref="E37:G37"/>
    <mergeCell ref="B94:C94"/>
    <mergeCell ref="E94:I94"/>
    <mergeCell ref="D43:F43"/>
    <mergeCell ref="B30:D30"/>
    <mergeCell ref="E39:I39"/>
    <mergeCell ref="D42:F42"/>
    <mergeCell ref="B67:D68"/>
    <mergeCell ref="E67:E68"/>
    <mergeCell ref="B97:B101"/>
    <mergeCell ref="I2:J2"/>
    <mergeCell ref="I3:J3"/>
    <mergeCell ref="D45:F45"/>
    <mergeCell ref="C15:D15"/>
    <mergeCell ref="B95:E95"/>
    <mergeCell ref="B40:E40"/>
    <mergeCell ref="D46:F46"/>
    <mergeCell ref="D13:E13"/>
    <mergeCell ref="D44:F44"/>
  </mergeCells>
  <phoneticPr fontId="5"/>
  <pageMargins left="0.74803149606299213" right="0.39370078740157483" top="0.39370078740157483" bottom="0.31496062992125984" header="0.31496062992125984" footer="0.11811023622047245"/>
  <pageSetup paperSize="9" orientation="portrait" horizontalDpi="300" verticalDpi="300" r:id="rId1"/>
  <headerFooter alignWithMargins="0">
    <oddFooter>&amp;C2014年11月改訂版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入団申込書</vt:lpstr>
      <vt:lpstr>隊長から団への登録申請書（2014年11月改訂版）</vt:lpstr>
      <vt:lpstr>'隊長から団への登録申請書（2014年11月改訂版）'!Print_Area</vt:lpstr>
      <vt:lpstr>入団申込書!Print_Area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</dc:creator>
  <cp:lastModifiedBy>shin</cp:lastModifiedBy>
  <cp:lastPrinted>2014-11-23T07:00:11Z</cp:lastPrinted>
  <dcterms:created xsi:type="dcterms:W3CDTF">2002-05-11T15:13:57Z</dcterms:created>
  <dcterms:modified xsi:type="dcterms:W3CDTF">2014-11-23T08:08:47Z</dcterms:modified>
</cp:coreProperties>
</file>